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fvan-my.sharepoint.com/personal/mattias_fulltofta4118_se/Documents/Club300/RingsjöInventering SmåVattenProtokoll/"/>
    </mc:Choice>
  </mc:AlternateContent>
  <xr:revisionPtr revIDLastSave="330" documentId="8_{61DFC7A1-47B1-4330-997E-E7AAD2EB8734}" xr6:coauthVersionLast="47" xr6:coauthVersionMax="47" xr10:uidLastSave="{9818438F-434E-4C96-8FF3-D056D05966F3}"/>
  <bookViews>
    <workbookView xWindow="-120" yWindow="-120" windowWidth="29040" windowHeight="15720" activeTab="1" xr2:uid="{00000000-000D-0000-FFFF-FFFF00000000}"/>
  </bookViews>
  <sheets>
    <sheet name="Delrapport.2022-09-22" sheetId="7" r:id="rId1"/>
    <sheet name="Delrapport.2022-10-19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7" l="1"/>
  <c r="E12" i="7"/>
  <c r="G9" i="7"/>
  <c r="O5" i="6" l="1"/>
  <c r="P5" i="6"/>
  <c r="O6" i="6"/>
  <c r="P6" i="6"/>
  <c r="O8" i="6"/>
  <c r="P8" i="6"/>
  <c r="O9" i="6"/>
  <c r="P9" i="6"/>
  <c r="O10" i="6"/>
  <c r="P10" i="6"/>
  <c r="O11" i="6"/>
  <c r="P11" i="6"/>
  <c r="O12" i="6"/>
  <c r="P12" i="6"/>
  <c r="O14" i="6"/>
  <c r="P14" i="6"/>
  <c r="O15" i="6"/>
  <c r="P15" i="6"/>
  <c r="O16" i="6"/>
  <c r="P16" i="6"/>
  <c r="O17" i="6"/>
  <c r="P17" i="6"/>
  <c r="O18" i="6"/>
  <c r="P18" i="6"/>
  <c r="Q14" i="6" l="1"/>
  <c r="Q17" i="6"/>
  <c r="Q10" i="6"/>
  <c r="Q11" i="6"/>
  <c r="Q5" i="6"/>
  <c r="Q8" i="6"/>
  <c r="Q18" i="6"/>
  <c r="Q15" i="6"/>
  <c r="Q9" i="6"/>
  <c r="Q16" i="6"/>
  <c r="Q12" i="6"/>
  <c r="Q6" i="6"/>
  <c r="Q23" i="7" l="1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N22" i="7"/>
  <c r="M22" i="7"/>
  <c r="L22" i="7"/>
  <c r="K22" i="7"/>
  <c r="J22" i="7"/>
  <c r="I22" i="7"/>
  <c r="H22" i="7"/>
  <c r="G22" i="7"/>
  <c r="F22" i="7"/>
  <c r="E22" i="7"/>
  <c r="D22" i="7"/>
  <c r="C22" i="7"/>
  <c r="N20" i="7"/>
  <c r="M20" i="7"/>
  <c r="L20" i="7"/>
  <c r="K20" i="7"/>
  <c r="J20" i="7"/>
  <c r="I20" i="7"/>
  <c r="H20" i="7"/>
  <c r="G20" i="7"/>
  <c r="F20" i="7"/>
  <c r="E20" i="7"/>
  <c r="D20" i="7"/>
  <c r="C20" i="7"/>
  <c r="P18" i="7"/>
  <c r="O18" i="7"/>
  <c r="P17" i="7"/>
  <c r="O17" i="7"/>
  <c r="P16" i="7"/>
  <c r="O16" i="7"/>
  <c r="P15" i="7"/>
  <c r="O15" i="7"/>
  <c r="P14" i="7"/>
  <c r="O14" i="7"/>
  <c r="P12" i="7"/>
  <c r="O12" i="7"/>
  <c r="P11" i="7"/>
  <c r="O11" i="7"/>
  <c r="P10" i="7"/>
  <c r="O10" i="7"/>
  <c r="P9" i="7"/>
  <c r="O9" i="7"/>
  <c r="Q22" i="7"/>
  <c r="P8" i="7"/>
  <c r="O8" i="7"/>
  <c r="P6" i="7"/>
  <c r="O6" i="7"/>
  <c r="P5" i="7"/>
  <c r="O5" i="7"/>
  <c r="Q11" i="7" l="1"/>
  <c r="Q14" i="7"/>
  <c r="Q10" i="7"/>
  <c r="P22" i="7"/>
  <c r="Q9" i="7"/>
  <c r="Q16" i="7"/>
  <c r="Q15" i="7"/>
  <c r="P20" i="7"/>
  <c r="Q12" i="7"/>
  <c r="Q17" i="7"/>
  <c r="Q18" i="7"/>
  <c r="O23" i="7"/>
  <c r="P23" i="7"/>
  <c r="Q5" i="7"/>
  <c r="Q6" i="7"/>
  <c r="Q8" i="7"/>
  <c r="B22" i="7"/>
  <c r="O22" i="7" s="1"/>
  <c r="B20" i="7"/>
  <c r="O20" i="7" s="1"/>
  <c r="R22" i="7" l="1"/>
  <c r="R23" i="7"/>
  <c r="Q20" i="7"/>
  <c r="R20" i="7" s="1"/>
  <c r="Q23" i="6" l="1"/>
  <c r="Q22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N23" i="6" l="1"/>
  <c r="M23" i="6"/>
  <c r="L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H22" i="6"/>
  <c r="G22" i="6"/>
  <c r="F22" i="6"/>
  <c r="E22" i="6"/>
  <c r="D22" i="6"/>
  <c r="C22" i="6"/>
  <c r="B23" i="6"/>
  <c r="P23" i="6" l="1"/>
  <c r="P22" i="6"/>
  <c r="B22" i="6"/>
  <c r="O22" i="6" s="1"/>
  <c r="O20" i="6"/>
  <c r="P20" i="6"/>
  <c r="O23" i="6"/>
  <c r="R22" i="6" l="1"/>
  <c r="Q20" i="6"/>
  <c r="R20" i="6" s="1"/>
  <c r="R23" i="6"/>
</calcChain>
</file>

<file path=xl/sharedStrings.xml><?xml version="1.0" encoding="utf-8"?>
<sst xmlns="http://schemas.openxmlformats.org/spreadsheetml/2006/main" count="93" uniqueCount="52">
  <si>
    <t>knipa</t>
  </si>
  <si>
    <t>knölsvan</t>
  </si>
  <si>
    <t>gräsand</t>
  </si>
  <si>
    <t>vigg</t>
  </si>
  <si>
    <t>skedand</t>
  </si>
  <si>
    <t>kricka</t>
  </si>
  <si>
    <t>bläsand</t>
  </si>
  <si>
    <t>brunand</t>
  </si>
  <si>
    <t>Summa</t>
  </si>
  <si>
    <t>sångsvan</t>
  </si>
  <si>
    <t>Art</t>
  </si>
  <si>
    <t>V Ä S T R A</t>
  </si>
  <si>
    <t>Ö S T R A</t>
  </si>
  <si>
    <t>1 Badplatsen</t>
  </si>
  <si>
    <t>2 Bosjöklosterviken</t>
  </si>
  <si>
    <t>3 Scoutstugan</t>
  </si>
  <si>
    <t>4 Örnhuset</t>
  </si>
  <si>
    <t>5 Ormanäsverket</t>
  </si>
  <si>
    <t>6 Stanstorp</t>
  </si>
  <si>
    <t>8 Gamla Bo</t>
  </si>
  <si>
    <t>9 Snogeröd</t>
  </si>
  <si>
    <t>11 Fulltofta</t>
  </si>
  <si>
    <t xml:space="preserve">13 Häggenäset </t>
  </si>
  <si>
    <t>12 Sätoftasjön Häggenäset</t>
  </si>
  <si>
    <t>10 Ringsjöstrand</t>
  </si>
  <si>
    <t>Simänder</t>
  </si>
  <si>
    <t>Dykänder</t>
  </si>
  <si>
    <t>Västra</t>
  </si>
  <si>
    <t>Östra</t>
  </si>
  <si>
    <t>7 Sätoftasjön kanot</t>
  </si>
  <si>
    <t>Svanar</t>
  </si>
  <si>
    <t>Sothöna</t>
  </si>
  <si>
    <t>Skäggdopping</t>
  </si>
  <si>
    <t>Storskarv</t>
  </si>
  <si>
    <t>T O T A L</t>
  </si>
  <si>
    <t>check</t>
  </si>
  <si>
    <t>Total</t>
  </si>
  <si>
    <t>11h i fält</t>
  </si>
  <si>
    <t>3,5h första räkning och rapport artportalen + reflektioner i epost till Richard</t>
  </si>
  <si>
    <t>1h45min införande matris + kontroll</t>
  </si>
  <si>
    <t>ovan är skärmdump på 2018-09-14 för snabb jämförelse</t>
  </si>
  <si>
    <t>ovan är skärmdump på 2019-09-17 för snabb jämförelse</t>
  </si>
  <si>
    <t>ovan är skärmdump på 2017-09-10 för snabb jämförelse</t>
  </si>
  <si>
    <t>ovan är skärmdump på 2020-09-15 för snabb jämförelse</t>
  </si>
  <si>
    <t>ovan är skärmdump på 2021-09-18 för snabb jämförelse</t>
  </si>
  <si>
    <t>1h diagram</t>
  </si>
  <si>
    <t>10h i fält (0815-1815)</t>
  </si>
  <si>
    <t>ovan är skärmdump på 2021-10-09 för snabb jämförelse</t>
  </si>
  <si>
    <t>ovan är skärmdump på 2020-10-16 för snabb jämförelse</t>
  </si>
  <si>
    <t>ovan är skärmdump på 2019-10-21 för snabb jämförelse</t>
  </si>
  <si>
    <t>ovan är skärmdump på 2018-10-18 för snabb jämförelse</t>
  </si>
  <si>
    <t>ovan är skärmdump på 2017-10-20 för snabb jämförelse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</si>
</sst>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3" tint="-0.499984740745262"/>
      <name val="Arial"/>
      <family val="2"/>
    </font>
    <font>
      <b/>
      <u/>
      <sz val="10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2" borderId="12" xfId="0" applyFont="1" applyFill="1" applyBorder="1"/>
    <xf numFmtId="0" fontId="2" fillId="3" borderId="11" xfId="0" applyFont="1" applyFill="1" applyBorder="1"/>
    <xf numFmtId="0" fontId="5" fillId="0" borderId="12" xfId="0" applyFont="1" applyBorder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6" xfId="0" applyFont="1" applyBorder="1"/>
    <xf numFmtId="0" fontId="5" fillId="0" borderId="20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7" fillId="0" borderId="0" xfId="0" applyFont="1"/>
    <xf numFmtId="0" fontId="3" fillId="5" borderId="5" xfId="0" applyFont="1" applyFill="1" applyBorder="1" applyAlignment="1">
      <alignment horizontal="right" textRotation="180" wrapText="1"/>
    </xf>
    <xf numFmtId="0" fontId="3" fillId="5" borderId="6" xfId="0" applyFont="1" applyFill="1" applyBorder="1" applyAlignment="1">
      <alignment horizontal="right" textRotation="180" wrapText="1"/>
    </xf>
    <xf numFmtId="0" fontId="2" fillId="4" borderId="5" xfId="0" applyFont="1" applyFill="1" applyBorder="1" applyAlignment="1">
      <alignment horizontal="right" textRotation="180" wrapText="1"/>
    </xf>
    <xf numFmtId="0" fontId="2" fillId="4" borderId="6" xfId="0" applyFont="1" applyFill="1" applyBorder="1" applyAlignment="1">
      <alignment horizontal="right" textRotation="180" wrapText="1"/>
    </xf>
    <xf numFmtId="0" fontId="2" fillId="4" borderId="6" xfId="0" applyFont="1" applyFill="1" applyBorder="1" applyAlignment="1">
      <alignment horizontal="right" textRotation="180"/>
    </xf>
    <xf numFmtId="0" fontId="6" fillId="4" borderId="9" xfId="0" applyFont="1" applyFill="1" applyBorder="1" applyAlignment="1">
      <alignment horizontal="right" textRotation="180" wrapText="1"/>
    </xf>
    <xf numFmtId="0" fontId="2" fillId="4" borderId="5" xfId="0" applyFont="1" applyFill="1" applyBorder="1" applyAlignment="1">
      <alignment horizontal="right" textRotation="180"/>
    </xf>
    <xf numFmtId="0" fontId="3" fillId="5" borderId="1" xfId="0" applyFont="1" applyFill="1" applyBorder="1" applyAlignment="1">
      <alignment horizontal="right" textRotation="180"/>
    </xf>
    <xf numFmtId="0" fontId="2" fillId="0" borderId="30" xfId="0" applyFont="1" applyBorder="1"/>
    <xf numFmtId="0" fontId="3" fillId="7" borderId="0" xfId="0" applyFont="1" applyFill="1" applyAlignment="1">
      <alignment horizontal="center" textRotation="180"/>
    </xf>
    <xf numFmtId="0" fontId="2" fillId="7" borderId="32" xfId="0" applyFont="1" applyFill="1" applyBorder="1" applyAlignment="1">
      <alignment horizontal="center" textRotation="180"/>
    </xf>
    <xf numFmtId="0" fontId="8" fillId="0" borderId="0" xfId="0" applyFont="1"/>
    <xf numFmtId="0" fontId="8" fillId="0" borderId="0" xfId="0" applyFont="1" applyAlignment="1">
      <alignment horizontal="right"/>
    </xf>
    <xf numFmtId="0" fontId="2" fillId="6" borderId="6" xfId="0" applyFont="1" applyFill="1" applyBorder="1" applyAlignment="1">
      <alignment horizontal="center" textRotation="180"/>
    </xf>
    <xf numFmtId="3" fontId="9" fillId="5" borderId="9" xfId="0" applyNumberFormat="1" applyFont="1" applyFill="1" applyBorder="1" applyAlignment="1">
      <alignment horizontal="right" textRotation="180" wrapText="1"/>
    </xf>
    <xf numFmtId="3" fontId="9" fillId="5" borderId="14" xfId="0" applyNumberFormat="1" applyFont="1" applyFill="1" applyBorder="1" applyAlignment="1">
      <alignment horizontal="right" textRotation="180" wrapText="1"/>
    </xf>
    <xf numFmtId="3" fontId="9" fillId="5" borderId="13" xfId="0" applyNumberFormat="1" applyFont="1" applyFill="1" applyBorder="1" applyAlignment="1">
      <alignment horizontal="right" textRotation="180"/>
    </xf>
    <xf numFmtId="3" fontId="9" fillId="4" borderId="9" xfId="0" applyNumberFormat="1" applyFont="1" applyFill="1" applyBorder="1" applyAlignment="1">
      <alignment horizontal="right" textRotation="180" wrapText="1"/>
    </xf>
    <xf numFmtId="3" fontId="9" fillId="4" borderId="13" xfId="0" applyNumberFormat="1" applyFont="1" applyFill="1" applyBorder="1" applyAlignment="1">
      <alignment horizontal="right" textRotation="180" wrapText="1"/>
    </xf>
    <xf numFmtId="3" fontId="9" fillId="4" borderId="14" xfId="0" applyNumberFormat="1" applyFont="1" applyFill="1" applyBorder="1" applyAlignment="1">
      <alignment horizontal="right" textRotation="180" wrapText="1"/>
    </xf>
    <xf numFmtId="3" fontId="9" fillId="4" borderId="13" xfId="0" applyNumberFormat="1" applyFont="1" applyFill="1" applyBorder="1" applyAlignment="1">
      <alignment horizontal="right" textRotation="180"/>
    </xf>
    <xf numFmtId="3" fontId="9" fillId="7" borderId="12" xfId="0" applyNumberFormat="1" applyFont="1" applyFill="1" applyBorder="1" applyAlignment="1">
      <alignment horizontal="center" textRotation="180"/>
    </xf>
    <xf numFmtId="3" fontId="9" fillId="7" borderId="34" xfId="0" applyNumberFormat="1" applyFont="1" applyFill="1" applyBorder="1" applyAlignment="1">
      <alignment horizontal="center" textRotation="180"/>
    </xf>
    <xf numFmtId="3" fontId="9" fillId="6" borderId="14" xfId="0" applyNumberFormat="1" applyFont="1" applyFill="1" applyBorder="1" applyAlignment="1">
      <alignment horizontal="center" textRotation="180"/>
    </xf>
    <xf numFmtId="3" fontId="9" fillId="5" borderId="7" xfId="0" applyNumberFormat="1" applyFont="1" applyFill="1" applyBorder="1" applyAlignment="1">
      <alignment horizontal="center"/>
    </xf>
    <xf numFmtId="3" fontId="9" fillId="5" borderId="8" xfId="0" applyNumberFormat="1" applyFont="1" applyFill="1" applyBorder="1" applyAlignment="1">
      <alignment horizontal="center"/>
    </xf>
    <xf numFmtId="3" fontId="9" fillId="4" borderId="8" xfId="0" applyNumberFormat="1" applyFont="1" applyFill="1" applyBorder="1" applyAlignment="1">
      <alignment horizontal="center"/>
    </xf>
    <xf numFmtId="3" fontId="9" fillId="4" borderId="0" xfId="0" applyNumberFormat="1" applyFont="1" applyFill="1" applyAlignment="1">
      <alignment horizontal="center"/>
    </xf>
    <xf numFmtId="3" fontId="9" fillId="4" borderId="7" xfId="0" applyNumberFormat="1" applyFont="1" applyFill="1" applyBorder="1" applyAlignment="1">
      <alignment horizontal="center"/>
    </xf>
    <xf numFmtId="3" fontId="10" fillId="7" borderId="10" xfId="0" applyNumberFormat="1" applyFont="1" applyFill="1" applyBorder="1" applyAlignment="1">
      <alignment horizontal="center"/>
    </xf>
    <xf numFmtId="3" fontId="10" fillId="7" borderId="35" xfId="0" applyNumberFormat="1" applyFont="1" applyFill="1" applyBorder="1" applyAlignment="1">
      <alignment horizontal="center"/>
    </xf>
    <xf numFmtId="3" fontId="9" fillId="6" borderId="8" xfId="0" applyNumberFormat="1" applyFont="1" applyFill="1" applyBorder="1" applyAlignment="1">
      <alignment horizontal="center"/>
    </xf>
    <xf numFmtId="3" fontId="9" fillId="5" borderId="17" xfId="0" applyNumberFormat="1" applyFont="1" applyFill="1" applyBorder="1" applyAlignment="1">
      <alignment horizontal="center"/>
    </xf>
    <xf numFmtId="3" fontId="9" fillId="5" borderId="18" xfId="0" applyNumberFormat="1" applyFont="1" applyFill="1" applyBorder="1" applyAlignment="1">
      <alignment horizontal="center"/>
    </xf>
    <xf numFmtId="3" fontId="9" fillId="5" borderId="19" xfId="0" applyNumberFormat="1" applyFont="1" applyFill="1" applyBorder="1" applyAlignment="1">
      <alignment horizontal="center"/>
    </xf>
    <xf numFmtId="3" fontId="9" fillId="4" borderId="17" xfId="0" applyNumberFormat="1" applyFont="1" applyFill="1" applyBorder="1" applyAlignment="1">
      <alignment horizontal="center"/>
    </xf>
    <xf numFmtId="3" fontId="9" fillId="4" borderId="19" xfId="0" applyNumberFormat="1" applyFont="1" applyFill="1" applyBorder="1" applyAlignment="1">
      <alignment horizontal="center"/>
    </xf>
    <xf numFmtId="3" fontId="9" fillId="4" borderId="18" xfId="0" applyNumberFormat="1" applyFont="1" applyFill="1" applyBorder="1" applyAlignment="1">
      <alignment horizontal="center"/>
    </xf>
    <xf numFmtId="3" fontId="10" fillId="7" borderId="16" xfId="0" applyNumberFormat="1" applyFont="1" applyFill="1" applyBorder="1" applyAlignment="1">
      <alignment horizontal="center"/>
    </xf>
    <xf numFmtId="3" fontId="10" fillId="7" borderId="36" xfId="0" applyNumberFormat="1" applyFont="1" applyFill="1" applyBorder="1" applyAlignment="1">
      <alignment horizontal="center"/>
    </xf>
    <xf numFmtId="3" fontId="9" fillId="6" borderId="18" xfId="0" applyNumberFormat="1" applyFont="1" applyFill="1" applyBorder="1" applyAlignment="1">
      <alignment horizontal="center"/>
    </xf>
    <xf numFmtId="3" fontId="9" fillId="5" borderId="21" xfId="0" applyNumberFormat="1" applyFont="1" applyFill="1" applyBorder="1" applyAlignment="1">
      <alignment horizontal="right" textRotation="180" wrapText="1"/>
    </xf>
    <xf numFmtId="3" fontId="9" fillId="5" borderId="22" xfId="0" applyNumberFormat="1" applyFont="1" applyFill="1" applyBorder="1" applyAlignment="1">
      <alignment horizontal="right" textRotation="180" wrapText="1"/>
    </xf>
    <xf numFmtId="3" fontId="9" fillId="5" borderId="23" xfId="0" applyNumberFormat="1" applyFont="1" applyFill="1" applyBorder="1" applyAlignment="1">
      <alignment horizontal="right" textRotation="180"/>
    </xf>
    <xf numFmtId="3" fontId="9" fillId="4" borderId="21" xfId="0" applyNumberFormat="1" applyFont="1" applyFill="1" applyBorder="1" applyAlignment="1">
      <alignment horizontal="right" textRotation="180" wrapText="1"/>
    </xf>
    <xf numFmtId="3" fontId="9" fillId="4" borderId="23" xfId="0" applyNumberFormat="1" applyFont="1" applyFill="1" applyBorder="1" applyAlignment="1">
      <alignment horizontal="right" textRotation="180" wrapText="1"/>
    </xf>
    <xf numFmtId="3" fontId="9" fillId="4" borderId="22" xfId="0" applyNumberFormat="1" applyFont="1" applyFill="1" applyBorder="1" applyAlignment="1">
      <alignment horizontal="right" textRotation="180" wrapText="1"/>
    </xf>
    <xf numFmtId="3" fontId="9" fillId="4" borderId="23" xfId="0" applyNumberFormat="1" applyFont="1" applyFill="1" applyBorder="1" applyAlignment="1">
      <alignment horizontal="right" textRotation="180"/>
    </xf>
    <xf numFmtId="3" fontId="9" fillId="7" borderId="20" xfId="0" applyNumberFormat="1" applyFont="1" applyFill="1" applyBorder="1" applyAlignment="1">
      <alignment horizontal="center" textRotation="180"/>
    </xf>
    <xf numFmtId="3" fontId="9" fillId="7" borderId="37" xfId="0" applyNumberFormat="1" applyFont="1" applyFill="1" applyBorder="1" applyAlignment="1">
      <alignment horizontal="center" textRotation="180"/>
    </xf>
    <xf numFmtId="3" fontId="9" fillId="6" borderId="22" xfId="0" applyNumberFormat="1" applyFont="1" applyFill="1" applyBorder="1" applyAlignment="1">
      <alignment horizontal="center" textRotation="180"/>
    </xf>
    <xf numFmtId="3" fontId="9" fillId="5" borderId="0" xfId="0" applyNumberFormat="1" applyFont="1" applyFill="1" applyAlignment="1">
      <alignment horizontal="center"/>
    </xf>
    <xf numFmtId="3" fontId="9" fillId="5" borderId="25" xfId="0" applyNumberFormat="1" applyFont="1" applyFill="1" applyBorder="1" applyAlignment="1">
      <alignment horizontal="center"/>
    </xf>
    <xf numFmtId="3" fontId="9" fillId="5" borderId="26" xfId="0" applyNumberFormat="1" applyFont="1" applyFill="1" applyBorder="1" applyAlignment="1">
      <alignment horizontal="center"/>
    </xf>
    <xf numFmtId="3" fontId="9" fillId="5" borderId="27" xfId="0" applyNumberFormat="1" applyFont="1" applyFill="1" applyBorder="1" applyAlignment="1">
      <alignment horizontal="center"/>
    </xf>
    <xf numFmtId="3" fontId="9" fillId="4" borderId="25" xfId="0" applyNumberFormat="1" applyFont="1" applyFill="1" applyBorder="1" applyAlignment="1">
      <alignment horizontal="center"/>
    </xf>
    <xf numFmtId="3" fontId="9" fillId="4" borderId="26" xfId="0" applyNumberFormat="1" applyFont="1" applyFill="1" applyBorder="1" applyAlignment="1">
      <alignment horizontal="center"/>
    </xf>
    <xf numFmtId="3" fontId="9" fillId="4" borderId="27" xfId="0" applyNumberFormat="1" applyFont="1" applyFill="1" applyBorder="1" applyAlignment="1">
      <alignment horizontal="center"/>
    </xf>
    <xf numFmtId="3" fontId="10" fillId="7" borderId="24" xfId="0" applyNumberFormat="1" applyFont="1" applyFill="1" applyBorder="1" applyAlignment="1">
      <alignment horizontal="center"/>
    </xf>
    <xf numFmtId="3" fontId="10" fillId="7" borderId="38" xfId="0" applyNumberFormat="1" applyFont="1" applyFill="1" applyBorder="1" applyAlignment="1">
      <alignment horizontal="center"/>
    </xf>
    <xf numFmtId="3" fontId="9" fillId="6" borderId="26" xfId="0" applyNumberFormat="1" applyFont="1" applyFill="1" applyBorder="1" applyAlignment="1">
      <alignment horizontal="center"/>
    </xf>
    <xf numFmtId="3" fontId="9" fillId="5" borderId="21" xfId="0" applyNumberFormat="1" applyFont="1" applyFill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3" fontId="9" fillId="5" borderId="23" xfId="0" applyNumberFormat="1" applyFont="1" applyFill="1" applyBorder="1" applyAlignment="1">
      <alignment horizontal="center"/>
    </xf>
    <xf numFmtId="3" fontId="9" fillId="4" borderId="21" xfId="0" applyNumberFormat="1" applyFont="1" applyFill="1" applyBorder="1" applyAlignment="1">
      <alignment horizontal="center"/>
    </xf>
    <xf numFmtId="3" fontId="9" fillId="4" borderId="22" xfId="0" applyNumberFormat="1" applyFont="1" applyFill="1" applyBorder="1" applyAlignment="1">
      <alignment horizontal="center"/>
    </xf>
    <xf numFmtId="3" fontId="9" fillId="4" borderId="23" xfId="0" applyNumberFormat="1" applyFont="1" applyFill="1" applyBorder="1" applyAlignment="1">
      <alignment horizontal="center"/>
    </xf>
    <xf numFmtId="3" fontId="9" fillId="7" borderId="20" xfId="0" applyNumberFormat="1" applyFont="1" applyFill="1" applyBorder="1" applyAlignment="1">
      <alignment horizontal="center"/>
    </xf>
    <xf numFmtId="3" fontId="9" fillId="7" borderId="37" xfId="0" applyNumberFormat="1" applyFont="1" applyFill="1" applyBorder="1" applyAlignment="1">
      <alignment horizontal="center"/>
    </xf>
    <xf numFmtId="3" fontId="9" fillId="6" borderId="22" xfId="0" applyNumberFormat="1" applyFont="1" applyFill="1" applyBorder="1" applyAlignment="1">
      <alignment horizontal="center"/>
    </xf>
    <xf numFmtId="3" fontId="9" fillId="4" borderId="10" xfId="0" applyNumberFormat="1" applyFont="1" applyFill="1" applyBorder="1" applyAlignment="1">
      <alignment horizontal="center"/>
    </xf>
    <xf numFmtId="3" fontId="9" fillId="7" borderId="10" xfId="0" applyNumberFormat="1" applyFont="1" applyFill="1" applyBorder="1" applyAlignment="1">
      <alignment horizontal="center"/>
    </xf>
    <xf numFmtId="3" fontId="9" fillId="7" borderId="35" xfId="0" applyNumberFormat="1" applyFont="1" applyFill="1" applyBorder="1" applyAlignment="1">
      <alignment horizontal="center"/>
    </xf>
    <xf numFmtId="3" fontId="9" fillId="5" borderId="5" xfId="0" applyNumberFormat="1" applyFont="1" applyFill="1" applyBorder="1" applyAlignment="1">
      <alignment horizontal="center"/>
    </xf>
    <xf numFmtId="3" fontId="9" fillId="5" borderId="6" xfId="0" applyNumberFormat="1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9" fillId="4" borderId="6" xfId="0" applyNumberFormat="1" applyFont="1" applyFill="1" applyBorder="1" applyAlignment="1">
      <alignment horizontal="center"/>
    </xf>
    <xf numFmtId="3" fontId="9" fillId="7" borderId="11" xfId="0" applyNumberFormat="1" applyFont="1" applyFill="1" applyBorder="1" applyAlignment="1">
      <alignment horizontal="center"/>
    </xf>
    <xf numFmtId="3" fontId="9" fillId="7" borderId="39" xfId="0" applyNumberFormat="1" applyFont="1" applyFill="1" applyBorder="1" applyAlignment="1">
      <alignment horizontal="center"/>
    </xf>
    <xf numFmtId="3" fontId="9" fillId="6" borderId="6" xfId="0" applyNumberFormat="1" applyFont="1" applyFill="1" applyBorder="1" applyAlignment="1">
      <alignment horizontal="center"/>
    </xf>
    <xf numFmtId="3" fontId="2" fillId="7" borderId="30" xfId="0" applyNumberFormat="1" applyFont="1" applyFill="1" applyBorder="1" applyAlignment="1">
      <alignment horizontal="right"/>
    </xf>
    <xf numFmtId="3" fontId="2" fillId="7" borderId="33" xfId="0" applyNumberFormat="1" applyFont="1" applyFill="1" applyBorder="1" applyAlignment="1">
      <alignment horizontal="right"/>
    </xf>
    <xf numFmtId="3" fontId="2" fillId="6" borderId="31" xfId="0" applyNumberFormat="1" applyFont="1" applyFill="1" applyBorder="1" applyAlignment="1">
      <alignment horizontal="right"/>
    </xf>
    <xf numFmtId="3" fontId="0" fillId="0" borderId="0" xfId="0" applyNumberFormat="1"/>
    <xf numFmtId="3" fontId="4" fillId="2" borderId="13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40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41" xfId="0" applyNumberFormat="1" applyFont="1" applyFill="1" applyBorder="1" applyAlignment="1">
      <alignment horizontal="center"/>
    </xf>
    <xf numFmtId="3" fontId="9" fillId="5" borderId="29" xfId="0" applyNumberFormat="1" applyFont="1" applyFill="1" applyBorder="1" applyAlignment="1">
      <alignment horizontal="center"/>
    </xf>
    <xf numFmtId="3" fontId="9" fillId="4" borderId="29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textRotation="180"/>
    </xf>
    <xf numFmtId="0" fontId="11" fillId="7" borderId="0" xfId="0" applyFont="1" applyFill="1" applyAlignment="1">
      <alignment horizontal="center" textRotation="180"/>
    </xf>
    <xf numFmtId="0" fontId="11" fillId="7" borderId="32" xfId="0" applyFont="1" applyFill="1" applyBorder="1" applyAlignment="1">
      <alignment horizontal="center" textRotation="180"/>
    </xf>
    <xf numFmtId="3" fontId="11" fillId="7" borderId="12" xfId="0" applyNumberFormat="1" applyFont="1" applyFill="1" applyBorder="1" applyAlignment="1">
      <alignment horizontal="center" textRotation="180"/>
    </xf>
    <xf numFmtId="3" fontId="11" fillId="7" borderId="34" xfId="0" applyNumberFormat="1" applyFont="1" applyFill="1" applyBorder="1" applyAlignment="1">
      <alignment horizontal="center" textRotation="180"/>
    </xf>
    <xf numFmtId="3" fontId="2" fillId="6" borderId="14" xfId="0" applyNumberFormat="1" applyFont="1" applyFill="1" applyBorder="1" applyAlignment="1">
      <alignment horizontal="center" textRotation="180"/>
    </xf>
    <xf numFmtId="3" fontId="12" fillId="7" borderId="10" xfId="0" applyNumberFormat="1" applyFont="1" applyFill="1" applyBorder="1" applyAlignment="1">
      <alignment horizontal="center"/>
    </xf>
    <xf numFmtId="3" fontId="12" fillId="7" borderId="35" xfId="0" applyNumberFormat="1" applyFont="1" applyFill="1" applyBorder="1" applyAlignment="1">
      <alignment horizontal="center"/>
    </xf>
    <xf numFmtId="3" fontId="3" fillId="6" borderId="8" xfId="0" applyNumberFormat="1" applyFont="1" applyFill="1" applyBorder="1" applyAlignment="1">
      <alignment horizontal="center"/>
    </xf>
    <xf numFmtId="3" fontId="12" fillId="7" borderId="16" xfId="0" applyNumberFormat="1" applyFont="1" applyFill="1" applyBorder="1" applyAlignment="1">
      <alignment horizontal="center"/>
    </xf>
    <xf numFmtId="3" fontId="12" fillId="7" borderId="36" xfId="0" applyNumberFormat="1" applyFont="1" applyFill="1" applyBorder="1" applyAlignment="1">
      <alignment horizontal="center"/>
    </xf>
    <xf numFmtId="3" fontId="3" fillId="6" borderId="18" xfId="0" applyNumberFormat="1" applyFont="1" applyFill="1" applyBorder="1" applyAlignment="1">
      <alignment horizontal="center"/>
    </xf>
    <xf numFmtId="3" fontId="11" fillId="7" borderId="20" xfId="0" applyNumberFormat="1" applyFont="1" applyFill="1" applyBorder="1" applyAlignment="1">
      <alignment horizontal="center" textRotation="180"/>
    </xf>
    <xf numFmtId="3" fontId="11" fillId="7" borderId="37" xfId="0" applyNumberFormat="1" applyFont="1" applyFill="1" applyBorder="1" applyAlignment="1">
      <alignment horizontal="center" textRotation="180"/>
    </xf>
    <xf numFmtId="3" fontId="3" fillId="6" borderId="22" xfId="0" applyNumberFormat="1" applyFont="1" applyFill="1" applyBorder="1" applyAlignment="1">
      <alignment horizontal="center" textRotation="180"/>
    </xf>
    <xf numFmtId="3" fontId="11" fillId="7" borderId="10" xfId="0" applyNumberFormat="1" applyFont="1" applyFill="1" applyBorder="1" applyAlignment="1">
      <alignment horizontal="center"/>
    </xf>
    <xf numFmtId="3" fontId="11" fillId="7" borderId="35" xfId="0" applyNumberFormat="1" applyFont="1" applyFill="1" applyBorder="1" applyAlignment="1">
      <alignment horizontal="center"/>
    </xf>
    <xf numFmtId="3" fontId="12" fillId="7" borderId="24" xfId="0" applyNumberFormat="1" applyFont="1" applyFill="1" applyBorder="1" applyAlignment="1">
      <alignment horizontal="center"/>
    </xf>
    <xf numFmtId="3" fontId="12" fillId="7" borderId="38" xfId="0" applyNumberFormat="1" applyFont="1" applyFill="1" applyBorder="1" applyAlignment="1">
      <alignment horizontal="center"/>
    </xf>
    <xf numFmtId="3" fontId="3" fillId="6" borderId="26" xfId="0" applyNumberFormat="1" applyFont="1" applyFill="1" applyBorder="1" applyAlignment="1">
      <alignment horizontal="center"/>
    </xf>
    <xf numFmtId="3" fontId="11" fillId="7" borderId="20" xfId="0" applyNumberFormat="1" applyFont="1" applyFill="1" applyBorder="1" applyAlignment="1">
      <alignment horizontal="center"/>
    </xf>
    <xf numFmtId="3" fontId="11" fillId="7" borderId="37" xfId="0" applyNumberFormat="1" applyFont="1" applyFill="1" applyBorder="1" applyAlignment="1">
      <alignment horizontal="center"/>
    </xf>
    <xf numFmtId="3" fontId="3" fillId="6" borderId="22" xfId="0" applyNumberFormat="1" applyFont="1" applyFill="1" applyBorder="1" applyAlignment="1">
      <alignment horizontal="center"/>
    </xf>
    <xf numFmtId="3" fontId="11" fillId="7" borderId="24" xfId="0" applyNumberFormat="1" applyFont="1" applyFill="1" applyBorder="1" applyAlignment="1">
      <alignment horizontal="center"/>
    </xf>
    <xf numFmtId="3" fontId="11" fillId="7" borderId="38" xfId="0" applyNumberFormat="1" applyFont="1" applyFill="1" applyBorder="1" applyAlignment="1">
      <alignment horizontal="center"/>
    </xf>
    <xf numFmtId="3" fontId="11" fillId="7" borderId="11" xfId="0" applyNumberFormat="1" applyFont="1" applyFill="1" applyBorder="1" applyAlignment="1">
      <alignment horizontal="center"/>
    </xf>
    <xf numFmtId="3" fontId="11" fillId="7" borderId="39" xfId="0" applyNumberFormat="1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/>
    </xf>
    <xf numFmtId="3" fontId="2" fillId="5" borderId="29" xfId="0" applyNumberFormat="1" applyFont="1" applyFill="1" applyBorder="1" applyAlignment="1">
      <alignment horizontal="center"/>
    </xf>
    <xf numFmtId="3" fontId="2" fillId="4" borderId="29" xfId="0" applyNumberFormat="1" applyFont="1" applyFill="1" applyBorder="1" applyAlignment="1">
      <alignment horizontal="center"/>
    </xf>
    <xf numFmtId="3" fontId="11" fillId="7" borderId="30" xfId="0" applyNumberFormat="1" applyFont="1" applyFill="1" applyBorder="1" applyAlignment="1">
      <alignment horizontal="right"/>
    </xf>
    <xf numFmtId="3" fontId="11" fillId="7" borderId="33" xfId="0" applyNumberFormat="1" applyFont="1" applyFill="1" applyBorder="1" applyAlignment="1">
      <alignment horizontal="right"/>
    </xf>
    <xf numFmtId="3" fontId="3" fillId="6" borderId="31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28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283813</xdr:colOff>
      <xdr:row>3</xdr:row>
      <xdr:rowOff>143772</xdr:rowOff>
    </xdr:from>
    <xdr:to>
      <xdr:col>46</xdr:col>
      <xdr:colOff>146823</xdr:colOff>
      <xdr:row>22</xdr:row>
      <xdr:rowOff>76894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3A464D8-6DCC-4B2F-BC61-798217258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94660" y="1739490"/>
          <a:ext cx="4883245" cy="3348675"/>
        </a:xfrm>
        <a:prstGeom prst="rect">
          <a:avLst/>
        </a:prstGeom>
      </xdr:spPr>
    </xdr:pic>
    <xdr:clientData/>
  </xdr:twoCellAnchor>
  <xdr:twoCellAnchor editAs="oneCell">
    <xdr:from>
      <xdr:col>38</xdr:col>
      <xdr:colOff>236667</xdr:colOff>
      <xdr:row>24</xdr:row>
      <xdr:rowOff>25101</xdr:rowOff>
    </xdr:from>
    <xdr:to>
      <xdr:col>46</xdr:col>
      <xdr:colOff>372502</xdr:colOff>
      <xdr:row>44</xdr:row>
      <xdr:rowOff>68243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11B3701-7634-41E2-B5C8-995CE0839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23079" y="5269454"/>
          <a:ext cx="4976776" cy="3180789"/>
        </a:xfrm>
        <a:prstGeom prst="rect">
          <a:avLst/>
        </a:prstGeom>
      </xdr:spPr>
    </xdr:pic>
    <xdr:clientData/>
  </xdr:twoCellAnchor>
  <xdr:twoCellAnchor editAs="oneCell">
    <xdr:from>
      <xdr:col>30</xdr:col>
      <xdr:colOff>56028</xdr:colOff>
      <xdr:row>24</xdr:row>
      <xdr:rowOff>22761</xdr:rowOff>
    </xdr:from>
    <xdr:to>
      <xdr:col>38</xdr:col>
      <xdr:colOff>190258</xdr:colOff>
      <xdr:row>44</xdr:row>
      <xdr:rowOff>49306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BCA62C3-8A5A-46ED-9255-100CBB261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01499" y="5267114"/>
          <a:ext cx="4975171" cy="3164192"/>
        </a:xfrm>
        <a:prstGeom prst="rect">
          <a:avLst/>
        </a:prstGeom>
      </xdr:spPr>
    </xdr:pic>
    <xdr:clientData/>
  </xdr:twoCellAnchor>
  <xdr:twoCellAnchor editAs="oneCell">
    <xdr:from>
      <xdr:col>30</xdr:col>
      <xdr:colOff>44822</xdr:colOff>
      <xdr:row>4</xdr:row>
      <xdr:rowOff>33617</xdr:rowOff>
    </xdr:from>
    <xdr:to>
      <xdr:col>38</xdr:col>
      <xdr:colOff>53667</xdr:colOff>
      <xdr:row>22</xdr:row>
      <xdr:rowOff>83627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10F43EB-93FB-4F43-AE36-7603F43D7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90293" y="1961029"/>
          <a:ext cx="4849786" cy="3041980"/>
        </a:xfrm>
        <a:prstGeom prst="rect">
          <a:avLst/>
        </a:prstGeom>
      </xdr:spPr>
    </xdr:pic>
    <xdr:clientData/>
  </xdr:twoCellAnchor>
  <xdr:twoCellAnchor editAs="oneCell">
    <xdr:from>
      <xdr:col>18</xdr:col>
      <xdr:colOff>89647</xdr:colOff>
      <xdr:row>4</xdr:row>
      <xdr:rowOff>24041</xdr:rowOff>
    </xdr:from>
    <xdr:to>
      <xdr:col>29</xdr:col>
      <xdr:colOff>329350</xdr:colOff>
      <xdr:row>22</xdr:row>
      <xdr:rowOff>108266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BC76423C-2F0D-5DCA-C959-E8A26FD1F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36441" y="1951453"/>
          <a:ext cx="4733262" cy="3076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123377</xdr:colOff>
      <xdr:row>21</xdr:row>
      <xdr:rowOff>112600</xdr:rowOff>
    </xdr:from>
    <xdr:to>
      <xdr:col>47</xdr:col>
      <xdr:colOff>141493</xdr:colOff>
      <xdr:row>43</xdr:row>
      <xdr:rowOff>58632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E672DBF-881D-4664-96BB-634AD1EE5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6583" y="4863894"/>
          <a:ext cx="4859057" cy="3408650"/>
        </a:xfrm>
        <a:prstGeom prst="rect">
          <a:avLst/>
        </a:prstGeom>
      </xdr:spPr>
    </xdr:pic>
    <xdr:clientData/>
  </xdr:twoCellAnchor>
  <xdr:twoCellAnchor editAs="oneCell">
    <xdr:from>
      <xdr:col>30</xdr:col>
      <xdr:colOff>493059</xdr:colOff>
      <xdr:row>21</xdr:row>
      <xdr:rowOff>119180</xdr:rowOff>
    </xdr:from>
    <xdr:to>
      <xdr:col>39</xdr:col>
      <xdr:colOff>39678</xdr:colOff>
      <xdr:row>43</xdr:row>
      <xdr:rowOff>66127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85C9FB9-7317-4531-9A96-CEF10B93F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60206" y="4870474"/>
          <a:ext cx="4992678" cy="3409565"/>
        </a:xfrm>
        <a:prstGeom prst="rect">
          <a:avLst/>
        </a:prstGeom>
      </xdr:spPr>
    </xdr:pic>
    <xdr:clientData/>
  </xdr:twoCellAnchor>
  <xdr:twoCellAnchor editAs="oneCell">
    <xdr:from>
      <xdr:col>30</xdr:col>
      <xdr:colOff>571499</xdr:colOff>
      <xdr:row>2</xdr:row>
      <xdr:rowOff>1112474</xdr:rowOff>
    </xdr:from>
    <xdr:to>
      <xdr:col>38</xdr:col>
      <xdr:colOff>549013</xdr:colOff>
      <xdr:row>20</xdr:row>
      <xdr:rowOff>9665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CAD05CE-5EF4-4F9C-8384-85997F663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8646" y="1359003"/>
          <a:ext cx="4818455" cy="3200250"/>
        </a:xfrm>
        <a:prstGeom prst="rect">
          <a:avLst/>
        </a:prstGeom>
      </xdr:spPr>
    </xdr:pic>
    <xdr:clientData/>
  </xdr:twoCellAnchor>
  <xdr:twoCellAnchor editAs="oneCell">
    <xdr:from>
      <xdr:col>17</xdr:col>
      <xdr:colOff>546266</xdr:colOff>
      <xdr:row>2</xdr:row>
      <xdr:rowOff>1076325</xdr:rowOff>
    </xdr:from>
    <xdr:to>
      <xdr:col>30</xdr:col>
      <xdr:colOff>562802</xdr:colOff>
      <xdr:row>20</xdr:row>
      <xdr:rowOff>19634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72C3EA2A-EF6E-BE6E-9BD1-4427A465C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32716" y="1323975"/>
          <a:ext cx="4683786" cy="3305759"/>
        </a:xfrm>
        <a:prstGeom prst="rect">
          <a:avLst/>
        </a:prstGeom>
      </xdr:spPr>
    </xdr:pic>
    <xdr:clientData/>
  </xdr:twoCellAnchor>
  <xdr:twoCellAnchor editAs="oneCell">
    <xdr:from>
      <xdr:col>39</xdr:col>
      <xdr:colOff>19051</xdr:colOff>
      <xdr:row>2</xdr:row>
      <xdr:rowOff>1123950</xdr:rowOff>
    </xdr:from>
    <xdr:to>
      <xdr:col>46</xdr:col>
      <xdr:colOff>425511</xdr:colOff>
      <xdr:row>20</xdr:row>
      <xdr:rowOff>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28826451-6E48-973B-1B6F-A7F89E359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325851" y="1371600"/>
          <a:ext cx="4673660" cy="323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6"/>
  <sheetViews>
    <sheetView topLeftCell="A3" zoomScaleNormal="100" workbookViewId="0">
      <selection activeCell="C10" sqref="C10:E10"/>
    </sheetView>
  </sheetViews>
  <sheetFormatPr defaultColWidth="9.140625" defaultRowHeight="12.75" x14ac:dyDescent="0.2"/>
  <cols>
    <col min="1" max="1" width="17.5703125" style="2" customWidth="1"/>
    <col min="2" max="2" width="5.140625" style="3" customWidth="1"/>
    <col min="3" max="4" width="5.5703125" style="3" bestFit="1" customWidth="1"/>
    <col min="5" max="5" width="4.140625" style="3" bestFit="1" customWidth="1"/>
    <col min="6" max="6" width="5.140625" style="3" customWidth="1"/>
    <col min="7" max="8" width="4.140625" style="3" bestFit="1" customWidth="1"/>
    <col min="9" max="9" width="4" style="3" customWidth="1"/>
    <col min="10" max="10" width="5" style="3" customWidth="1"/>
    <col min="11" max="11" width="4.85546875" style="3" customWidth="1"/>
    <col min="12" max="12" width="5.5703125" style="1" bestFit="1" customWidth="1"/>
    <col min="13" max="13" width="4.140625" style="3" bestFit="1" customWidth="1"/>
    <col min="14" max="14" width="4.140625" style="1" bestFit="1" customWidth="1"/>
    <col min="15" max="15" width="6" style="1" customWidth="1"/>
    <col min="16" max="16" width="5.42578125" style="1" customWidth="1"/>
    <col min="17" max="17" width="6.5703125" style="1" bestFit="1" customWidth="1"/>
    <col min="18" max="19" width="9.140625" style="1"/>
    <col min="20" max="20" width="7.28515625" style="1" customWidth="1"/>
    <col min="21" max="21" width="4" style="1" bestFit="1" customWidth="1"/>
    <col min="22" max="23" width="6" style="1" bestFit="1" customWidth="1"/>
    <col min="24" max="24" width="3" style="1" bestFit="1" customWidth="1"/>
    <col min="25" max="25" width="4" style="1" bestFit="1" customWidth="1"/>
    <col min="26" max="26" width="4.42578125" style="1" bestFit="1" customWidth="1"/>
    <col min="27" max="27" width="5.42578125" style="1" bestFit="1" customWidth="1"/>
    <col min="28" max="16384" width="9.140625" style="1"/>
  </cols>
  <sheetData>
    <row r="1" spans="1:21" ht="4.5" customHeight="1" thickBot="1" x14ac:dyDescent="0.25"/>
    <row r="2" spans="1:21" ht="15.75" thickBot="1" x14ac:dyDescent="0.3">
      <c r="A2"/>
      <c r="B2" s="142" t="s">
        <v>11</v>
      </c>
      <c r="C2" s="143"/>
      <c r="D2" s="143"/>
      <c r="E2" s="143"/>
      <c r="F2" s="143"/>
      <c r="G2" s="144"/>
      <c r="H2" s="145" t="s">
        <v>12</v>
      </c>
      <c r="I2" s="146"/>
      <c r="J2" s="146"/>
      <c r="K2" s="146"/>
      <c r="L2" s="146"/>
      <c r="M2" s="146"/>
      <c r="N2" s="146"/>
      <c r="O2" s="147" t="s">
        <v>34</v>
      </c>
      <c r="P2" s="148"/>
      <c r="Q2" s="149"/>
    </row>
    <row r="3" spans="1:21" ht="117" thickBot="1" x14ac:dyDescent="0.25">
      <c r="A3" s="4" t="s">
        <v>10</v>
      </c>
      <c r="B3" s="15" t="s">
        <v>13</v>
      </c>
      <c r="C3" s="16" t="s">
        <v>14</v>
      </c>
      <c r="D3" s="16" t="s">
        <v>15</v>
      </c>
      <c r="E3" s="16" t="s">
        <v>16</v>
      </c>
      <c r="F3" s="16" t="s">
        <v>17</v>
      </c>
      <c r="G3" s="22" t="s">
        <v>18</v>
      </c>
      <c r="H3" s="17" t="s">
        <v>29</v>
      </c>
      <c r="I3" s="18" t="s">
        <v>19</v>
      </c>
      <c r="J3" s="18" t="s">
        <v>20</v>
      </c>
      <c r="K3" s="18" t="s">
        <v>24</v>
      </c>
      <c r="L3" s="19" t="s">
        <v>21</v>
      </c>
      <c r="M3" s="20" t="s">
        <v>23</v>
      </c>
      <c r="N3" s="21" t="s">
        <v>22</v>
      </c>
      <c r="O3" s="24" t="s">
        <v>27</v>
      </c>
      <c r="P3" s="25" t="s">
        <v>28</v>
      </c>
      <c r="Q3" s="28" t="s">
        <v>8</v>
      </c>
      <c r="S3" s="14"/>
      <c r="T3" s="14"/>
      <c r="U3" s="14"/>
    </row>
    <row r="4" spans="1:21" ht="14.25" x14ac:dyDescent="0.2">
      <c r="A4" s="7" t="s">
        <v>30</v>
      </c>
      <c r="B4" s="29"/>
      <c r="C4" s="30"/>
      <c r="D4" s="30"/>
      <c r="E4" s="29"/>
      <c r="F4" s="30"/>
      <c r="G4" s="31"/>
      <c r="H4" s="32"/>
      <c r="I4" s="33"/>
      <c r="J4" s="32"/>
      <c r="K4" s="34"/>
      <c r="L4" s="35"/>
      <c r="M4" s="32"/>
      <c r="N4" s="35"/>
      <c r="O4" s="36"/>
      <c r="P4" s="37"/>
      <c r="Q4" s="38"/>
      <c r="S4" s="14"/>
      <c r="T4" s="14"/>
      <c r="U4" s="14"/>
    </row>
    <row r="5" spans="1:21" x14ac:dyDescent="0.2">
      <c r="A5" s="8" t="s">
        <v>9</v>
      </c>
      <c r="B5" s="39"/>
      <c r="C5" s="40">
        <v>16</v>
      </c>
      <c r="D5" s="40"/>
      <c r="E5" s="39"/>
      <c r="F5" s="40"/>
      <c r="G5" s="40">
        <v>6</v>
      </c>
      <c r="H5" s="41"/>
      <c r="I5" s="42"/>
      <c r="J5" s="43"/>
      <c r="K5" s="41"/>
      <c r="L5" s="42">
        <v>29</v>
      </c>
      <c r="M5" s="43">
        <v>2</v>
      </c>
      <c r="N5" s="42"/>
      <c r="O5" s="44">
        <f>SUM(B5:G5)</f>
        <v>22</v>
      </c>
      <c r="P5" s="45">
        <f>SUM(H5:N5)</f>
        <v>31</v>
      </c>
      <c r="Q5" s="46">
        <f>SUM(O5:P5)</f>
        <v>53</v>
      </c>
    </row>
    <row r="6" spans="1:21" x14ac:dyDescent="0.2">
      <c r="A6" s="11" t="s">
        <v>1</v>
      </c>
      <c r="B6" s="47"/>
      <c r="C6" s="48">
        <v>11</v>
      </c>
      <c r="D6" s="48"/>
      <c r="E6" s="47">
        <v>19</v>
      </c>
      <c r="F6" s="48">
        <v>2</v>
      </c>
      <c r="G6" s="49"/>
      <c r="H6" s="50">
        <v>5</v>
      </c>
      <c r="I6" s="51"/>
      <c r="J6" s="50"/>
      <c r="K6" s="52">
        <v>5</v>
      </c>
      <c r="L6" s="51">
        <v>36</v>
      </c>
      <c r="M6" s="50">
        <v>2</v>
      </c>
      <c r="N6" s="51"/>
      <c r="O6" s="53">
        <f>SUM(B6:G6)</f>
        <v>32</v>
      </c>
      <c r="P6" s="54">
        <f>SUM(H6:N6)</f>
        <v>48</v>
      </c>
      <c r="Q6" s="55">
        <f>SUM(O6:P6)</f>
        <v>80</v>
      </c>
    </row>
    <row r="7" spans="1:21" ht="14.25" x14ac:dyDescent="0.2">
      <c r="A7" s="12" t="s">
        <v>25</v>
      </c>
      <c r="B7" s="56"/>
      <c r="C7" s="57"/>
      <c r="D7" s="57"/>
      <c r="E7" s="56"/>
      <c r="F7" s="57"/>
      <c r="G7" s="58"/>
      <c r="H7" s="59"/>
      <c r="I7" s="60"/>
      <c r="J7" s="59"/>
      <c r="K7" s="61"/>
      <c r="L7" s="62"/>
      <c r="M7" s="59"/>
      <c r="N7" s="62"/>
      <c r="O7" s="63"/>
      <c r="P7" s="64"/>
      <c r="Q7" s="65"/>
    </row>
    <row r="8" spans="1:21" s="2" customFormat="1" x14ac:dyDescent="0.2">
      <c r="A8" s="9" t="s">
        <v>6</v>
      </c>
      <c r="B8" s="39"/>
      <c r="C8" s="40">
        <v>405</v>
      </c>
      <c r="D8" s="40">
        <v>2</v>
      </c>
      <c r="E8" s="39">
        <v>30</v>
      </c>
      <c r="F8" s="40">
        <v>2</v>
      </c>
      <c r="G8" s="66"/>
      <c r="H8" s="43"/>
      <c r="I8" s="42"/>
      <c r="J8" s="43">
        <v>90</v>
      </c>
      <c r="K8" s="41"/>
      <c r="L8" s="42">
        <v>89</v>
      </c>
      <c r="M8" s="43">
        <v>7</v>
      </c>
      <c r="N8" s="42"/>
      <c r="O8" s="44">
        <f>SUM(B8:G8)</f>
        <v>439</v>
      </c>
      <c r="P8" s="45">
        <f>SUM(H8:N8)</f>
        <v>186</v>
      </c>
      <c r="Q8" s="46">
        <f>SUM(O8:P8)</f>
        <v>625</v>
      </c>
      <c r="S8" s="1"/>
      <c r="T8" s="1"/>
      <c r="U8" s="1"/>
    </row>
    <row r="9" spans="1:21" s="2" customFormat="1" x14ac:dyDescent="0.2">
      <c r="A9" s="8" t="s">
        <v>2</v>
      </c>
      <c r="B9" s="39">
        <v>53</v>
      </c>
      <c r="C9" s="40">
        <v>1284</v>
      </c>
      <c r="D9" s="40">
        <v>161</v>
      </c>
      <c r="E9" s="39">
        <v>122</v>
      </c>
      <c r="F9" s="40">
        <v>34</v>
      </c>
      <c r="G9" s="66">
        <f>76+170</f>
        <v>246</v>
      </c>
      <c r="H9" s="43">
        <v>682</v>
      </c>
      <c r="I9" s="43">
        <v>76</v>
      </c>
      <c r="J9" s="43">
        <v>186</v>
      </c>
      <c r="K9" s="41">
        <v>146</v>
      </c>
      <c r="L9" s="42">
        <v>445</v>
      </c>
      <c r="M9" s="43">
        <v>1</v>
      </c>
      <c r="N9" s="42">
        <v>41</v>
      </c>
      <c r="O9" s="44">
        <f>SUM(B9:G9)</f>
        <v>1900</v>
      </c>
      <c r="P9" s="45">
        <f>SUM(H9:N9)</f>
        <v>1577</v>
      </c>
      <c r="Q9" s="46">
        <f>SUM(O9:P9)</f>
        <v>3477</v>
      </c>
      <c r="S9" s="1"/>
      <c r="T9" s="1"/>
      <c r="U9" s="1"/>
    </row>
    <row r="10" spans="1:21" s="2" customFormat="1" x14ac:dyDescent="0.2">
      <c r="A10" s="8" t="s">
        <v>4</v>
      </c>
      <c r="B10" s="39"/>
      <c r="C10" s="40">
        <v>4</v>
      </c>
      <c r="D10" s="40"/>
      <c r="E10" s="39">
        <v>12</v>
      </c>
      <c r="F10" s="40"/>
      <c r="G10" s="66"/>
      <c r="H10" s="43"/>
      <c r="I10" s="43"/>
      <c r="J10" s="43"/>
      <c r="K10" s="41"/>
      <c r="L10" s="42"/>
      <c r="M10" s="43"/>
      <c r="N10" s="42"/>
      <c r="O10" s="44">
        <f>SUM(B10:G10)</f>
        <v>16</v>
      </c>
      <c r="P10" s="45">
        <f>SUM(H10:N10)</f>
        <v>0</v>
      </c>
      <c r="Q10" s="46">
        <f>SUM(O10:P10)</f>
        <v>16</v>
      </c>
      <c r="S10" s="1"/>
    </row>
    <row r="11" spans="1:21" s="2" customFormat="1" x14ac:dyDescent="0.2">
      <c r="A11" s="11" t="s">
        <v>5</v>
      </c>
      <c r="B11" s="47">
        <v>9</v>
      </c>
      <c r="C11" s="48">
        <v>1109</v>
      </c>
      <c r="D11" s="48">
        <v>27</v>
      </c>
      <c r="E11" s="47">
        <v>15</v>
      </c>
      <c r="F11" s="48">
        <v>66</v>
      </c>
      <c r="G11" s="49"/>
      <c r="H11" s="50">
        <v>2</v>
      </c>
      <c r="I11" s="50"/>
      <c r="J11" s="50">
        <v>9</v>
      </c>
      <c r="K11" s="52"/>
      <c r="L11" s="51">
        <v>300</v>
      </c>
      <c r="M11" s="50">
        <v>9</v>
      </c>
      <c r="N11" s="51"/>
      <c r="O11" s="53">
        <f>SUM(B11:G11)</f>
        <v>1226</v>
      </c>
      <c r="P11" s="54">
        <f>SUM(H11:N11)</f>
        <v>320</v>
      </c>
      <c r="Q11" s="55">
        <f>SUM(O11:P11)</f>
        <v>1546</v>
      </c>
      <c r="S11" s="1"/>
    </row>
    <row r="12" spans="1:21" s="2" customFormat="1" ht="14.25" x14ac:dyDescent="0.2">
      <c r="A12" s="13" t="s">
        <v>31</v>
      </c>
      <c r="B12" s="67">
        <v>4</v>
      </c>
      <c r="C12" s="68">
        <v>78</v>
      </c>
      <c r="D12" s="68">
        <v>1610</v>
      </c>
      <c r="E12" s="67">
        <f>17+38-9</f>
        <v>46</v>
      </c>
      <c r="F12" s="68"/>
      <c r="G12" s="69"/>
      <c r="H12" s="70"/>
      <c r="I12" s="70"/>
      <c r="J12" s="70"/>
      <c r="K12" s="71"/>
      <c r="L12" s="72">
        <v>4</v>
      </c>
      <c r="M12" s="70">
        <v>10</v>
      </c>
      <c r="N12" s="72"/>
      <c r="O12" s="73">
        <f>SUM(B12:G12)</f>
        <v>1738</v>
      </c>
      <c r="P12" s="74">
        <f>SUM(H12:N12)</f>
        <v>14</v>
      </c>
      <c r="Q12" s="75">
        <f>SUM(O12:P12)</f>
        <v>1752</v>
      </c>
      <c r="S12" s="1"/>
    </row>
    <row r="13" spans="1:21" s="2" customFormat="1" ht="14.25" x14ac:dyDescent="0.2">
      <c r="A13" s="12" t="s">
        <v>26</v>
      </c>
      <c r="B13" s="76"/>
      <c r="C13" s="77"/>
      <c r="D13" s="77"/>
      <c r="E13" s="76"/>
      <c r="F13" s="77"/>
      <c r="G13" s="78"/>
      <c r="H13" s="79"/>
      <c r="I13" s="79"/>
      <c r="J13" s="79"/>
      <c r="K13" s="80"/>
      <c r="L13" s="81"/>
      <c r="M13" s="79"/>
      <c r="N13" s="81"/>
      <c r="O13" s="82"/>
      <c r="P13" s="83"/>
      <c r="Q13" s="84"/>
      <c r="S13" s="1"/>
    </row>
    <row r="14" spans="1:21" x14ac:dyDescent="0.2">
      <c r="A14" s="8" t="s">
        <v>7</v>
      </c>
      <c r="B14" s="39"/>
      <c r="C14" s="40">
        <v>2</v>
      </c>
      <c r="D14" s="40"/>
      <c r="E14" s="39"/>
      <c r="F14" s="40">
        <v>2</v>
      </c>
      <c r="G14" s="66"/>
      <c r="H14" s="43"/>
      <c r="I14" s="43"/>
      <c r="J14" s="43"/>
      <c r="K14" s="41"/>
      <c r="L14" s="42">
        <v>1047</v>
      </c>
      <c r="M14" s="43">
        <v>2</v>
      </c>
      <c r="N14" s="42"/>
      <c r="O14" s="44">
        <f>SUM(B14:G14)</f>
        <v>4</v>
      </c>
      <c r="P14" s="45">
        <f>SUM(H14:N14)</f>
        <v>1049</v>
      </c>
      <c r="Q14" s="46">
        <f>SUM(O14:P14)</f>
        <v>1053</v>
      </c>
      <c r="T14" s="2"/>
      <c r="U14" s="2"/>
    </row>
    <row r="15" spans="1:21" x14ac:dyDescent="0.2">
      <c r="A15" s="8" t="s">
        <v>3</v>
      </c>
      <c r="B15" s="39">
        <v>31</v>
      </c>
      <c r="C15" s="66">
        <v>91</v>
      </c>
      <c r="D15" s="39">
        <v>6</v>
      </c>
      <c r="E15" s="39">
        <v>8</v>
      </c>
      <c r="F15" s="66">
        <v>224</v>
      </c>
      <c r="G15" s="39"/>
      <c r="H15" s="41"/>
      <c r="I15" s="43"/>
      <c r="J15" s="43"/>
      <c r="K15" s="42"/>
      <c r="L15" s="85">
        <v>366</v>
      </c>
      <c r="M15" s="43">
        <v>1</v>
      </c>
      <c r="N15" s="42"/>
      <c r="O15" s="86">
        <f>SUM(B15:G15)</f>
        <v>360</v>
      </c>
      <c r="P15" s="87">
        <f>SUM(H15:N15)</f>
        <v>367</v>
      </c>
      <c r="Q15" s="46">
        <f>SUM(O15:P15)</f>
        <v>727</v>
      </c>
    </row>
    <row r="16" spans="1:21" x14ac:dyDescent="0.2">
      <c r="A16" s="11" t="s">
        <v>0</v>
      </c>
      <c r="B16" s="47">
        <v>5</v>
      </c>
      <c r="C16" s="48">
        <v>24</v>
      </c>
      <c r="D16" s="48">
        <v>2</v>
      </c>
      <c r="E16" s="47"/>
      <c r="F16" s="48">
        <v>34</v>
      </c>
      <c r="G16" s="49">
        <v>10</v>
      </c>
      <c r="H16" s="50">
        <v>11</v>
      </c>
      <c r="I16" s="50"/>
      <c r="J16" s="50">
        <v>3</v>
      </c>
      <c r="K16" s="52">
        <v>1</v>
      </c>
      <c r="L16" s="51">
        <v>25</v>
      </c>
      <c r="M16" s="50">
        <v>4</v>
      </c>
      <c r="N16" s="51"/>
      <c r="O16" s="53">
        <f>SUM(B16:G16)</f>
        <v>75</v>
      </c>
      <c r="P16" s="54">
        <f>SUM(H16:N16)</f>
        <v>44</v>
      </c>
      <c r="Q16" s="55">
        <f>SUM(O16:P16)</f>
        <v>119</v>
      </c>
    </row>
    <row r="17" spans="1:40" ht="14.25" x14ac:dyDescent="0.2">
      <c r="A17" s="13" t="s">
        <v>32</v>
      </c>
      <c r="B17" s="67">
        <v>40</v>
      </c>
      <c r="C17" s="68">
        <v>50</v>
      </c>
      <c r="D17" s="68">
        <v>27</v>
      </c>
      <c r="E17" s="67">
        <f>39+1</f>
        <v>40</v>
      </c>
      <c r="F17" s="68">
        <v>29</v>
      </c>
      <c r="G17" s="69">
        <v>40</v>
      </c>
      <c r="H17" s="70">
        <v>34</v>
      </c>
      <c r="I17" s="70">
        <v>8</v>
      </c>
      <c r="J17" s="70">
        <v>45</v>
      </c>
      <c r="K17" s="71">
        <v>3</v>
      </c>
      <c r="L17" s="72">
        <v>5</v>
      </c>
      <c r="M17" s="70">
        <v>9</v>
      </c>
      <c r="N17" s="72">
        <v>12</v>
      </c>
      <c r="O17" s="73">
        <f>SUM(B17:G17)</f>
        <v>226</v>
      </c>
      <c r="P17" s="74">
        <f>SUM(H17:N17)</f>
        <v>116</v>
      </c>
      <c r="Q17" s="75">
        <f>SUM(O17:P17)</f>
        <v>342</v>
      </c>
    </row>
    <row r="18" spans="1:40" ht="14.25" x14ac:dyDescent="0.2">
      <c r="A18" s="13" t="s">
        <v>33</v>
      </c>
      <c r="B18" s="67">
        <v>1</v>
      </c>
      <c r="C18" s="68"/>
      <c r="D18" s="68"/>
      <c r="E18" s="67">
        <v>40</v>
      </c>
      <c r="F18" s="68">
        <v>4</v>
      </c>
      <c r="G18" s="69"/>
      <c r="H18" s="70">
        <v>5</v>
      </c>
      <c r="I18" s="72">
        <v>206</v>
      </c>
      <c r="J18" s="70">
        <v>21</v>
      </c>
      <c r="K18" s="71"/>
      <c r="L18" s="72"/>
      <c r="M18" s="70">
        <v>2</v>
      </c>
      <c r="N18" s="72">
        <v>6</v>
      </c>
      <c r="O18" s="73">
        <f>SUM(B18:G18)</f>
        <v>45</v>
      </c>
      <c r="P18" s="74">
        <f>SUM(H18:N18)</f>
        <v>240</v>
      </c>
      <c r="Q18" s="75">
        <f>SUM(O18:P18)</f>
        <v>285</v>
      </c>
    </row>
    <row r="19" spans="1:40" ht="13.5" thickBot="1" x14ac:dyDescent="0.25">
      <c r="A19" s="10"/>
      <c r="B19" s="88"/>
      <c r="C19" s="89"/>
      <c r="D19" s="89"/>
      <c r="E19" s="88"/>
      <c r="F19" s="89"/>
      <c r="G19" s="90"/>
      <c r="H19" s="91"/>
      <c r="I19" s="92"/>
      <c r="J19" s="91"/>
      <c r="K19" s="93"/>
      <c r="L19" s="92"/>
      <c r="M19" s="91"/>
      <c r="N19" s="92"/>
      <c r="O19" s="94"/>
      <c r="P19" s="95"/>
      <c r="Q19" s="96"/>
      <c r="R19" s="27" t="s">
        <v>35</v>
      </c>
    </row>
    <row r="20" spans="1:40" x14ac:dyDescent="0.2">
      <c r="A20" s="23" t="s">
        <v>36</v>
      </c>
      <c r="B20" s="107">
        <f>SUM(B4:B19)</f>
        <v>143</v>
      </c>
      <c r="C20" s="107">
        <f t="shared" ref="C20:N20" si="0">SUM(C4:C19)</f>
        <v>3074</v>
      </c>
      <c r="D20" s="107">
        <f t="shared" si="0"/>
        <v>1835</v>
      </c>
      <c r="E20" s="107">
        <f t="shared" si="0"/>
        <v>332</v>
      </c>
      <c r="F20" s="107">
        <f t="shared" si="0"/>
        <v>397</v>
      </c>
      <c r="G20" s="107">
        <f t="shared" si="0"/>
        <v>302</v>
      </c>
      <c r="H20" s="108">
        <f t="shared" si="0"/>
        <v>739</v>
      </c>
      <c r="I20" s="108">
        <f t="shared" si="0"/>
        <v>290</v>
      </c>
      <c r="J20" s="108">
        <f t="shared" si="0"/>
        <v>354</v>
      </c>
      <c r="K20" s="108">
        <f t="shared" si="0"/>
        <v>155</v>
      </c>
      <c r="L20" s="108">
        <f t="shared" si="0"/>
        <v>2346</v>
      </c>
      <c r="M20" s="108">
        <f t="shared" si="0"/>
        <v>49</v>
      </c>
      <c r="N20" s="108">
        <f t="shared" si="0"/>
        <v>59</v>
      </c>
      <c r="O20" s="97">
        <f>SUM(B20:G20)</f>
        <v>6083</v>
      </c>
      <c r="P20" s="98">
        <f>SUM(H20:N20)</f>
        <v>3992</v>
      </c>
      <c r="Q20" s="99">
        <f>SUM(Q4:Q19)</f>
        <v>10075</v>
      </c>
      <c r="R20" s="26">
        <f>Q20-P20-O20</f>
        <v>0</v>
      </c>
    </row>
    <row r="21" spans="1:40" ht="15.75" thickBot="1" x14ac:dyDescent="0.3">
      <c r="A21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26"/>
    </row>
    <row r="22" spans="1:40" x14ac:dyDescent="0.2">
      <c r="A22" s="5" t="s">
        <v>25</v>
      </c>
      <c r="B22" s="101">
        <f t="shared" ref="B22:N22" si="1">B8+B9+B10+B11</f>
        <v>62</v>
      </c>
      <c r="C22" s="101">
        <f t="shared" si="1"/>
        <v>2802</v>
      </c>
      <c r="D22" s="101">
        <f t="shared" si="1"/>
        <v>190</v>
      </c>
      <c r="E22" s="101">
        <f t="shared" si="1"/>
        <v>179</v>
      </c>
      <c r="F22" s="101">
        <f t="shared" si="1"/>
        <v>102</v>
      </c>
      <c r="G22" s="101">
        <f t="shared" si="1"/>
        <v>246</v>
      </c>
      <c r="H22" s="101">
        <f t="shared" si="1"/>
        <v>684</v>
      </c>
      <c r="I22" s="101">
        <f t="shared" si="1"/>
        <v>76</v>
      </c>
      <c r="J22" s="101">
        <f t="shared" si="1"/>
        <v>285</v>
      </c>
      <c r="K22" s="101">
        <f t="shared" si="1"/>
        <v>146</v>
      </c>
      <c r="L22" s="101">
        <f t="shared" si="1"/>
        <v>834</v>
      </c>
      <c r="M22" s="101">
        <f t="shared" si="1"/>
        <v>17</v>
      </c>
      <c r="N22" s="101">
        <f t="shared" si="1"/>
        <v>41</v>
      </c>
      <c r="O22" s="102">
        <f>SUM(B22:G22)</f>
        <v>3581</v>
      </c>
      <c r="P22" s="102">
        <f>SUM(H22:N22)</f>
        <v>2083</v>
      </c>
      <c r="Q22" s="103">
        <f>SUM(B8:N11)</f>
        <v>5664</v>
      </c>
      <c r="R22" s="26">
        <f>Q22-P22-O22</f>
        <v>0</v>
      </c>
    </row>
    <row r="23" spans="1:40" ht="13.5" thickBot="1" x14ac:dyDescent="0.25">
      <c r="A23" s="6" t="s">
        <v>26</v>
      </c>
      <c r="B23" s="104">
        <f t="shared" ref="B23:N23" si="2">SUM(B14:B16)</f>
        <v>36</v>
      </c>
      <c r="C23" s="104">
        <f t="shared" si="2"/>
        <v>117</v>
      </c>
      <c r="D23" s="104">
        <f t="shared" si="2"/>
        <v>8</v>
      </c>
      <c r="E23" s="104">
        <f t="shared" si="2"/>
        <v>8</v>
      </c>
      <c r="F23" s="104">
        <f t="shared" si="2"/>
        <v>260</v>
      </c>
      <c r="G23" s="104">
        <f t="shared" si="2"/>
        <v>10</v>
      </c>
      <c r="H23" s="104">
        <f t="shared" si="2"/>
        <v>11</v>
      </c>
      <c r="I23" s="104">
        <f t="shared" si="2"/>
        <v>0</v>
      </c>
      <c r="J23" s="104">
        <f t="shared" si="2"/>
        <v>3</v>
      </c>
      <c r="K23" s="104">
        <f t="shared" si="2"/>
        <v>1</v>
      </c>
      <c r="L23" s="104">
        <f t="shared" si="2"/>
        <v>1438</v>
      </c>
      <c r="M23" s="104">
        <f t="shared" si="2"/>
        <v>7</v>
      </c>
      <c r="N23" s="104">
        <f t="shared" si="2"/>
        <v>0</v>
      </c>
      <c r="O23" s="105">
        <f>SUM(B23:G23)</f>
        <v>439</v>
      </c>
      <c r="P23" s="105">
        <f>SUM(H23:N23)</f>
        <v>1460</v>
      </c>
      <c r="Q23" s="106">
        <f>SUM(B13:N16)</f>
        <v>1899</v>
      </c>
      <c r="R23" s="26">
        <f>Q23-P23-O23</f>
        <v>0</v>
      </c>
    </row>
    <row r="24" spans="1:40" x14ac:dyDescent="0.2">
      <c r="S24" s="1" t="s">
        <v>44</v>
      </c>
      <c r="AE24" s="1" t="s">
        <v>43</v>
      </c>
      <c r="AN24" s="1" t="s">
        <v>42</v>
      </c>
    </row>
    <row r="29" spans="1:40" x14ac:dyDescent="0.2">
      <c r="G29" s="1" t="s">
        <v>37</v>
      </c>
    </row>
    <row r="30" spans="1:40" x14ac:dyDescent="0.2">
      <c r="G30" s="1" t="s">
        <v>38</v>
      </c>
    </row>
    <row r="31" spans="1:40" x14ac:dyDescent="0.2">
      <c r="G31" s="2" t="s">
        <v>39</v>
      </c>
    </row>
    <row r="32" spans="1:40" x14ac:dyDescent="0.2">
      <c r="G32" s="2" t="s">
        <v>45</v>
      </c>
    </row>
    <row r="46" spans="31:40" x14ac:dyDescent="0.2">
      <c r="AE46" s="1" t="s">
        <v>41</v>
      </c>
      <c r="AN46" s="1" t="s">
        <v>40</v>
      </c>
    </row>
  </sheetData>
  <mergeCells count="3">
    <mergeCell ref="B2:G2"/>
    <mergeCell ref="H2:N2"/>
    <mergeCell ref="O2:Q2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ignoredErrors>
    <ignoredError sqref="B23:N23 O6:P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5"/>
  <sheetViews>
    <sheetView tabSelected="1" zoomScaleNormal="100" workbookViewId="0">
      <selection activeCell="C10" sqref="C10:H10"/>
    </sheetView>
  </sheetViews>
  <sheetFormatPr defaultColWidth="9.140625" defaultRowHeight="12.75" x14ac:dyDescent="0.2"/>
  <cols>
    <col min="1" max="1" width="17.5703125" style="2" customWidth="1"/>
    <col min="2" max="2" width="5.140625" style="3" bestFit="1" customWidth="1"/>
    <col min="3" max="3" width="5.5703125" style="3" bestFit="1" customWidth="1"/>
    <col min="4" max="4" width="4.7109375" style="3" customWidth="1"/>
    <col min="5" max="6" width="5.5703125" style="3" bestFit="1" customWidth="1"/>
    <col min="7" max="9" width="4" style="3" customWidth="1"/>
    <col min="10" max="10" width="4.140625" style="3" bestFit="1" customWidth="1"/>
    <col min="11" max="11" width="4" style="3" customWidth="1"/>
    <col min="12" max="12" width="5.5703125" style="1" bestFit="1" customWidth="1"/>
    <col min="13" max="13" width="4" style="3" customWidth="1"/>
    <col min="14" max="14" width="4" style="1" customWidth="1"/>
    <col min="15" max="15" width="6.5703125" style="1" bestFit="1" customWidth="1"/>
    <col min="16" max="16" width="5.5703125" style="1" bestFit="1" customWidth="1"/>
    <col min="17" max="17" width="6.5703125" style="1" bestFit="1" customWidth="1"/>
    <col min="18" max="18" width="9.140625" style="1"/>
    <col min="19" max="20" width="4.42578125" style="1" bestFit="1" customWidth="1"/>
    <col min="21" max="21" width="4.85546875" style="1" bestFit="1" customWidth="1"/>
    <col min="22" max="22" width="4.5703125" style="1" bestFit="1" customWidth="1"/>
    <col min="23" max="23" width="4.140625" style="1" bestFit="1" customWidth="1"/>
    <col min="24" max="25" width="5.42578125" style="1" bestFit="1" customWidth="1"/>
    <col min="26" max="26" width="5.85546875" style="1" bestFit="1" customWidth="1"/>
    <col min="27" max="27" width="4.7109375" style="1" bestFit="1" customWidth="1"/>
    <col min="28" max="28" width="3.42578125" style="1" bestFit="1" customWidth="1"/>
    <col min="29" max="29" width="4.42578125" style="1" bestFit="1" customWidth="1"/>
    <col min="30" max="16384" width="9.140625" style="1"/>
  </cols>
  <sheetData>
    <row r="1" spans="1:20" ht="3.75" customHeight="1" thickBot="1" x14ac:dyDescent="0.25"/>
    <row r="2" spans="1:20" ht="15.75" customHeight="1" thickBot="1" x14ac:dyDescent="0.3">
      <c r="A2"/>
      <c r="B2" s="142" t="s">
        <v>11</v>
      </c>
      <c r="C2" s="143"/>
      <c r="D2" s="143"/>
      <c r="E2" s="143"/>
      <c r="F2" s="143"/>
      <c r="G2" s="144"/>
      <c r="H2" s="145" t="s">
        <v>12</v>
      </c>
      <c r="I2" s="146"/>
      <c r="J2" s="146"/>
      <c r="K2" s="146"/>
      <c r="L2" s="146"/>
      <c r="M2" s="146"/>
      <c r="N2" s="150"/>
      <c r="O2" s="147" t="s">
        <v>34</v>
      </c>
      <c r="P2" s="148"/>
      <c r="Q2" s="149"/>
    </row>
    <row r="3" spans="1:20" ht="117" thickBot="1" x14ac:dyDescent="0.25">
      <c r="A3" s="4" t="s">
        <v>10</v>
      </c>
      <c r="B3" s="15" t="s">
        <v>13</v>
      </c>
      <c r="C3" s="16" t="s">
        <v>14</v>
      </c>
      <c r="D3" s="16" t="s">
        <v>15</v>
      </c>
      <c r="E3" s="16" t="s">
        <v>16</v>
      </c>
      <c r="F3" s="16" t="s">
        <v>17</v>
      </c>
      <c r="G3" s="22" t="s">
        <v>18</v>
      </c>
      <c r="H3" s="17" t="s">
        <v>29</v>
      </c>
      <c r="I3" s="18" t="s">
        <v>19</v>
      </c>
      <c r="J3" s="18" t="s">
        <v>20</v>
      </c>
      <c r="K3" s="18" t="s">
        <v>24</v>
      </c>
      <c r="L3" s="19" t="s">
        <v>21</v>
      </c>
      <c r="M3" s="20" t="s">
        <v>23</v>
      </c>
      <c r="N3" s="21" t="s">
        <v>22</v>
      </c>
      <c r="O3" s="110" t="s">
        <v>27</v>
      </c>
      <c r="P3" s="111" t="s">
        <v>28</v>
      </c>
      <c r="Q3" s="109" t="s">
        <v>8</v>
      </c>
    </row>
    <row r="4" spans="1:20" ht="14.25" x14ac:dyDescent="0.2">
      <c r="A4" s="7" t="s">
        <v>30</v>
      </c>
      <c r="B4" s="29"/>
      <c r="C4" s="30"/>
      <c r="D4" s="30"/>
      <c r="E4" s="29"/>
      <c r="F4" s="30"/>
      <c r="G4" s="31"/>
      <c r="H4" s="32"/>
      <c r="I4" s="33"/>
      <c r="J4" s="32"/>
      <c r="K4" s="34"/>
      <c r="L4" s="35"/>
      <c r="M4" s="32"/>
      <c r="N4" s="35"/>
      <c r="O4" s="112"/>
      <c r="P4" s="113"/>
      <c r="Q4" s="114"/>
      <c r="S4" s="14"/>
      <c r="T4" s="14"/>
    </row>
    <row r="5" spans="1:20" x14ac:dyDescent="0.2">
      <c r="A5" s="8" t="s">
        <v>9</v>
      </c>
      <c r="B5" s="39"/>
      <c r="C5" s="40">
        <v>28</v>
      </c>
      <c r="D5" s="40"/>
      <c r="E5" s="39"/>
      <c r="F5" s="40">
        <v>1</v>
      </c>
      <c r="G5" s="40"/>
      <c r="H5" s="41">
        <v>42</v>
      </c>
      <c r="I5" s="42"/>
      <c r="J5" s="43"/>
      <c r="K5" s="41"/>
      <c r="L5" s="42">
        <v>200</v>
      </c>
      <c r="M5" s="43"/>
      <c r="N5" s="42">
        <v>2</v>
      </c>
      <c r="O5" s="115">
        <f>SUM(B5:G5)</f>
        <v>29</v>
      </c>
      <c r="P5" s="116">
        <f>SUM(H5:N5)</f>
        <v>244</v>
      </c>
      <c r="Q5" s="117">
        <f>SUM(O5:P5)</f>
        <v>273</v>
      </c>
    </row>
    <row r="6" spans="1:20" x14ac:dyDescent="0.2">
      <c r="A6" s="11" t="s">
        <v>1</v>
      </c>
      <c r="B6" s="47">
        <v>6</v>
      </c>
      <c r="C6" s="48">
        <v>14</v>
      </c>
      <c r="D6" s="48">
        <v>6</v>
      </c>
      <c r="E6" s="47">
        <v>37</v>
      </c>
      <c r="F6" s="48">
        <v>13</v>
      </c>
      <c r="G6" s="49"/>
      <c r="H6" s="50">
        <v>4</v>
      </c>
      <c r="I6" s="51">
        <v>2</v>
      </c>
      <c r="J6" s="50">
        <v>5</v>
      </c>
      <c r="K6" s="52"/>
      <c r="L6" s="51">
        <v>13</v>
      </c>
      <c r="M6" s="50">
        <v>2</v>
      </c>
      <c r="N6" s="51">
        <v>2</v>
      </c>
      <c r="O6" s="118">
        <f>SUM(B6:G6)</f>
        <v>76</v>
      </c>
      <c r="P6" s="119">
        <f>SUM(H6:N6)</f>
        <v>28</v>
      </c>
      <c r="Q6" s="120">
        <f>SUM(O6:P6)</f>
        <v>104</v>
      </c>
    </row>
    <row r="7" spans="1:20" ht="14.25" x14ac:dyDescent="0.2">
      <c r="A7" s="12" t="s">
        <v>25</v>
      </c>
      <c r="B7" s="56"/>
      <c r="C7" s="57"/>
      <c r="D7" s="57"/>
      <c r="E7" s="56"/>
      <c r="F7" s="57"/>
      <c r="G7" s="58"/>
      <c r="H7" s="59"/>
      <c r="I7" s="60"/>
      <c r="J7" s="59"/>
      <c r="K7" s="61"/>
      <c r="L7" s="62"/>
      <c r="M7" s="59"/>
      <c r="N7" s="62"/>
      <c r="O7" s="121"/>
      <c r="P7" s="122"/>
      <c r="Q7" s="123"/>
    </row>
    <row r="8" spans="1:20" s="2" customFormat="1" x14ac:dyDescent="0.2">
      <c r="A8" s="9" t="s">
        <v>6</v>
      </c>
      <c r="B8" s="39">
        <v>4</v>
      </c>
      <c r="C8" s="40">
        <v>356</v>
      </c>
      <c r="D8" s="40">
        <v>5</v>
      </c>
      <c r="E8" s="39">
        <v>22</v>
      </c>
      <c r="F8" s="40">
        <v>5</v>
      </c>
      <c r="G8" s="66"/>
      <c r="H8" s="43"/>
      <c r="I8" s="42"/>
      <c r="J8" s="43">
        <v>297</v>
      </c>
      <c r="K8" s="41"/>
      <c r="L8" s="42">
        <v>144</v>
      </c>
      <c r="M8" s="43"/>
      <c r="N8" s="42"/>
      <c r="O8" s="115">
        <f>SUM(B8:G8)</f>
        <v>392</v>
      </c>
      <c r="P8" s="116">
        <f>SUM(H8:N8)</f>
        <v>441</v>
      </c>
      <c r="Q8" s="117">
        <f>SUM(O8:P8)</f>
        <v>833</v>
      </c>
      <c r="T8" s="1"/>
    </row>
    <row r="9" spans="1:20" s="2" customFormat="1" x14ac:dyDescent="0.2">
      <c r="A9" s="8" t="s">
        <v>2</v>
      </c>
      <c r="B9" s="39">
        <v>84</v>
      </c>
      <c r="C9" s="40">
        <v>618</v>
      </c>
      <c r="D9" s="40">
        <v>413</v>
      </c>
      <c r="E9" s="39">
        <v>12</v>
      </c>
      <c r="F9" s="40">
        <v>11</v>
      </c>
      <c r="G9" s="66"/>
      <c r="H9" s="43">
        <v>417</v>
      </c>
      <c r="I9" s="42">
        <v>6</v>
      </c>
      <c r="J9" s="43">
        <v>76</v>
      </c>
      <c r="K9" s="41">
        <v>69</v>
      </c>
      <c r="L9" s="42">
        <v>544</v>
      </c>
      <c r="M9" s="43">
        <v>19</v>
      </c>
      <c r="N9" s="42">
        <v>34</v>
      </c>
      <c r="O9" s="115">
        <f>SUM(B9:G9)</f>
        <v>1138</v>
      </c>
      <c r="P9" s="116">
        <f>SUM(H9:N9)</f>
        <v>1165</v>
      </c>
      <c r="Q9" s="117">
        <f>SUM(O9:P9)</f>
        <v>2303</v>
      </c>
      <c r="T9" s="1"/>
    </row>
    <row r="10" spans="1:20" s="2" customFormat="1" x14ac:dyDescent="0.2">
      <c r="A10" s="8" t="s">
        <v>4</v>
      </c>
      <c r="B10" s="39"/>
      <c r="C10" s="40">
        <v>424</v>
      </c>
      <c r="D10" s="40"/>
      <c r="E10" s="39"/>
      <c r="F10" s="40"/>
      <c r="G10" s="66"/>
      <c r="H10" s="43">
        <v>11</v>
      </c>
      <c r="I10" s="42"/>
      <c r="J10" s="43"/>
      <c r="K10" s="41"/>
      <c r="L10" s="42"/>
      <c r="M10" s="43"/>
      <c r="N10" s="42"/>
      <c r="O10" s="124">
        <f>SUM(B10:G10)</f>
        <v>424</v>
      </c>
      <c r="P10" s="125">
        <f>SUM(H10:N10)</f>
        <v>11</v>
      </c>
      <c r="Q10" s="117">
        <f>SUM(O10:P10)</f>
        <v>435</v>
      </c>
    </row>
    <row r="11" spans="1:20" s="2" customFormat="1" x14ac:dyDescent="0.2">
      <c r="A11" s="11" t="s">
        <v>5</v>
      </c>
      <c r="B11" s="47">
        <v>29</v>
      </c>
      <c r="C11" s="48">
        <v>2573</v>
      </c>
      <c r="D11" s="48">
        <v>47</v>
      </c>
      <c r="E11" s="47">
        <v>2</v>
      </c>
      <c r="F11" s="48">
        <v>13</v>
      </c>
      <c r="G11" s="49"/>
      <c r="H11" s="50"/>
      <c r="I11" s="51"/>
      <c r="J11" s="50"/>
      <c r="K11" s="52"/>
      <c r="L11" s="51">
        <v>415</v>
      </c>
      <c r="M11" s="50">
        <v>26</v>
      </c>
      <c r="N11" s="51"/>
      <c r="O11" s="118">
        <f>SUM(B11:G11)</f>
        <v>2664</v>
      </c>
      <c r="P11" s="119">
        <f>SUM(H11:N11)</f>
        <v>441</v>
      </c>
      <c r="Q11" s="120">
        <f>SUM(O11:P11)</f>
        <v>3105</v>
      </c>
    </row>
    <row r="12" spans="1:20" s="2" customFormat="1" ht="14.25" x14ac:dyDescent="0.2">
      <c r="A12" s="13" t="s">
        <v>31</v>
      </c>
      <c r="B12" s="67"/>
      <c r="C12" s="68"/>
      <c r="D12" s="68"/>
      <c r="E12" s="67">
        <v>1858</v>
      </c>
      <c r="F12" s="68">
        <v>1594</v>
      </c>
      <c r="G12" s="69"/>
      <c r="H12" s="70"/>
      <c r="I12" s="72"/>
      <c r="J12" s="70"/>
      <c r="K12" s="71"/>
      <c r="L12" s="72"/>
      <c r="M12" s="70"/>
      <c r="N12" s="72"/>
      <c r="O12" s="126">
        <f>SUM(B12:G12)</f>
        <v>3452</v>
      </c>
      <c r="P12" s="127">
        <f>SUM(H12:N12)</f>
        <v>0</v>
      </c>
      <c r="Q12" s="128">
        <f>SUM(O12:P12)</f>
        <v>3452</v>
      </c>
    </row>
    <row r="13" spans="1:20" s="2" customFormat="1" ht="14.25" x14ac:dyDescent="0.2">
      <c r="A13" s="12" t="s">
        <v>26</v>
      </c>
      <c r="B13" s="76"/>
      <c r="C13" s="77"/>
      <c r="D13" s="77"/>
      <c r="E13" s="76"/>
      <c r="F13" s="77"/>
      <c r="G13" s="78"/>
      <c r="H13" s="79"/>
      <c r="I13" s="81"/>
      <c r="J13" s="79"/>
      <c r="K13" s="80"/>
      <c r="L13" s="81"/>
      <c r="M13" s="79"/>
      <c r="N13" s="81"/>
      <c r="O13" s="129"/>
      <c r="P13" s="130"/>
      <c r="Q13" s="131"/>
    </row>
    <row r="14" spans="1:20" x14ac:dyDescent="0.2">
      <c r="A14" s="8" t="s">
        <v>7</v>
      </c>
      <c r="B14" s="39"/>
      <c r="C14" s="40">
        <v>228</v>
      </c>
      <c r="D14" s="40">
        <v>8</v>
      </c>
      <c r="E14" s="39"/>
      <c r="F14" s="40">
        <v>1213</v>
      </c>
      <c r="G14" s="66"/>
      <c r="H14" s="43">
        <v>101</v>
      </c>
      <c r="I14" s="42"/>
      <c r="J14" s="43">
        <v>3</v>
      </c>
      <c r="K14" s="41"/>
      <c r="L14" s="42">
        <v>20</v>
      </c>
      <c r="M14" s="43"/>
      <c r="N14" s="42"/>
      <c r="O14" s="115">
        <f>SUM(B14:G14)</f>
        <v>1449</v>
      </c>
      <c r="P14" s="116">
        <f>SUM(H14:N14)</f>
        <v>124</v>
      </c>
      <c r="Q14" s="117">
        <f>SUM(O14:P14)</f>
        <v>1573</v>
      </c>
      <c r="T14" s="2"/>
    </row>
    <row r="15" spans="1:20" x14ac:dyDescent="0.2">
      <c r="A15" s="8" t="s">
        <v>3</v>
      </c>
      <c r="B15" s="39">
        <v>52</v>
      </c>
      <c r="C15" s="66">
        <v>158</v>
      </c>
      <c r="D15" s="39"/>
      <c r="E15" s="39">
        <v>18</v>
      </c>
      <c r="F15" s="66">
        <v>719</v>
      </c>
      <c r="G15" s="39">
        <v>2</v>
      </c>
      <c r="H15" s="41">
        <v>86</v>
      </c>
      <c r="I15" s="42">
        <v>11</v>
      </c>
      <c r="J15" s="43">
        <v>30</v>
      </c>
      <c r="K15" s="42"/>
      <c r="L15" s="85">
        <v>174</v>
      </c>
      <c r="M15" s="43">
        <v>2</v>
      </c>
      <c r="N15" s="42">
        <v>4</v>
      </c>
      <c r="O15" s="115">
        <f>SUM(B15:G15)</f>
        <v>949</v>
      </c>
      <c r="P15" s="116">
        <f>SUM(H15:N15)</f>
        <v>307</v>
      </c>
      <c r="Q15" s="117">
        <f>SUM(O15:P15)</f>
        <v>1256</v>
      </c>
    </row>
    <row r="16" spans="1:20" x14ac:dyDescent="0.2">
      <c r="A16" s="11" t="s">
        <v>0</v>
      </c>
      <c r="B16" s="47">
        <v>14</v>
      </c>
      <c r="C16" s="48">
        <v>8</v>
      </c>
      <c r="D16" s="48">
        <v>10</v>
      </c>
      <c r="E16" s="47">
        <v>29</v>
      </c>
      <c r="F16" s="48">
        <v>75</v>
      </c>
      <c r="G16" s="49">
        <v>13</v>
      </c>
      <c r="H16" s="50">
        <v>34</v>
      </c>
      <c r="I16" s="51">
        <v>1</v>
      </c>
      <c r="J16" s="50">
        <v>51</v>
      </c>
      <c r="K16" s="52"/>
      <c r="L16" s="51">
        <v>27</v>
      </c>
      <c r="M16" s="50">
        <v>10</v>
      </c>
      <c r="N16" s="51">
        <v>11</v>
      </c>
      <c r="O16" s="118">
        <f>SUM(B16:G16)</f>
        <v>149</v>
      </c>
      <c r="P16" s="119">
        <f>SUM(H16:N16)</f>
        <v>134</v>
      </c>
      <c r="Q16" s="120">
        <f>SUM(O16:P16)</f>
        <v>283</v>
      </c>
    </row>
    <row r="17" spans="1:41" ht="14.25" x14ac:dyDescent="0.2">
      <c r="A17" s="13" t="s">
        <v>32</v>
      </c>
      <c r="B17" s="67">
        <v>20</v>
      </c>
      <c r="C17" s="68">
        <v>3</v>
      </c>
      <c r="D17" s="68">
        <v>23</v>
      </c>
      <c r="E17" s="67">
        <v>25</v>
      </c>
      <c r="F17" s="68">
        <v>30</v>
      </c>
      <c r="G17" s="69">
        <v>1</v>
      </c>
      <c r="H17" s="70">
        <v>32</v>
      </c>
      <c r="I17" s="72">
        <v>27</v>
      </c>
      <c r="J17" s="70">
        <v>50</v>
      </c>
      <c r="K17" s="71"/>
      <c r="L17" s="72">
        <v>5</v>
      </c>
      <c r="M17" s="70">
        <v>5</v>
      </c>
      <c r="N17" s="72">
        <v>10</v>
      </c>
      <c r="O17" s="126">
        <f>SUM(B17:G17)</f>
        <v>102</v>
      </c>
      <c r="P17" s="127">
        <f>SUM(H17:N17)</f>
        <v>129</v>
      </c>
      <c r="Q17" s="128">
        <f>SUM(O17:P17)</f>
        <v>231</v>
      </c>
    </row>
    <row r="18" spans="1:41" ht="14.25" x14ac:dyDescent="0.2">
      <c r="A18" s="13" t="s">
        <v>33</v>
      </c>
      <c r="B18" s="67">
        <v>5</v>
      </c>
      <c r="C18" s="68"/>
      <c r="D18" s="68"/>
      <c r="E18" s="67">
        <v>25</v>
      </c>
      <c r="F18" s="68"/>
      <c r="G18" s="69">
        <v>7</v>
      </c>
      <c r="H18" s="70">
        <v>11</v>
      </c>
      <c r="I18" s="72">
        <v>148</v>
      </c>
      <c r="J18" s="70">
        <v>152</v>
      </c>
      <c r="K18" s="71">
        <v>1</v>
      </c>
      <c r="L18" s="72">
        <v>5</v>
      </c>
      <c r="M18" s="70">
        <v>1</v>
      </c>
      <c r="N18" s="72">
        <v>12</v>
      </c>
      <c r="O18" s="132">
        <f>SUM(B18:G18)</f>
        <v>37</v>
      </c>
      <c r="P18" s="133">
        <f>SUM(H18:N18)</f>
        <v>330</v>
      </c>
      <c r="Q18" s="128">
        <f>SUM(O18:P18)</f>
        <v>367</v>
      </c>
    </row>
    <row r="19" spans="1:41" ht="13.5" thickBot="1" x14ac:dyDescent="0.25">
      <c r="A19" s="10"/>
      <c r="B19" s="88"/>
      <c r="C19" s="89"/>
      <c r="D19" s="89"/>
      <c r="E19" s="88"/>
      <c r="F19" s="89"/>
      <c r="G19" s="90"/>
      <c r="H19" s="91"/>
      <c r="I19" s="92"/>
      <c r="J19" s="91"/>
      <c r="K19" s="93"/>
      <c r="L19" s="92"/>
      <c r="M19" s="91"/>
      <c r="N19" s="92"/>
      <c r="O19" s="134"/>
      <c r="P19" s="135"/>
      <c r="Q19" s="136"/>
      <c r="R19" s="27" t="s">
        <v>35</v>
      </c>
    </row>
    <row r="20" spans="1:41" x14ac:dyDescent="0.2">
      <c r="A20" s="23" t="s">
        <v>36</v>
      </c>
      <c r="B20" s="137">
        <f>SUM(B4:B19)</f>
        <v>214</v>
      </c>
      <c r="C20" s="137">
        <f t="shared" ref="C20:N20" si="0">SUM(C4:C19)</f>
        <v>4410</v>
      </c>
      <c r="D20" s="137">
        <f t="shared" si="0"/>
        <v>512</v>
      </c>
      <c r="E20" s="137">
        <f t="shared" si="0"/>
        <v>2028</v>
      </c>
      <c r="F20" s="137">
        <f t="shared" si="0"/>
        <v>3674</v>
      </c>
      <c r="G20" s="137">
        <f t="shared" si="0"/>
        <v>23</v>
      </c>
      <c r="H20" s="138">
        <f t="shared" si="0"/>
        <v>738</v>
      </c>
      <c r="I20" s="138">
        <f t="shared" si="0"/>
        <v>195</v>
      </c>
      <c r="J20" s="138">
        <f t="shared" si="0"/>
        <v>664</v>
      </c>
      <c r="K20" s="138">
        <f t="shared" si="0"/>
        <v>70</v>
      </c>
      <c r="L20" s="138">
        <f t="shared" si="0"/>
        <v>1547</v>
      </c>
      <c r="M20" s="138">
        <f t="shared" si="0"/>
        <v>65</v>
      </c>
      <c r="N20" s="138">
        <f t="shared" si="0"/>
        <v>75</v>
      </c>
      <c r="O20" s="139">
        <f>SUM(B20:G20)</f>
        <v>10861</v>
      </c>
      <c r="P20" s="140">
        <f>SUM(H20:N20)</f>
        <v>3354</v>
      </c>
      <c r="Q20" s="141">
        <f>SUM(Q4:Q19)</f>
        <v>14215</v>
      </c>
      <c r="R20" s="26">
        <f>Q20-P20-O20</f>
        <v>0</v>
      </c>
    </row>
    <row r="21" spans="1:41" ht="15.75" thickBot="1" x14ac:dyDescent="0.3">
      <c r="A21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26"/>
      <c r="U21" s="1" t="s">
        <v>47</v>
      </c>
      <c r="AG21" s="1" t="s">
        <v>48</v>
      </c>
      <c r="AO21" s="1" t="s">
        <v>50</v>
      </c>
    </row>
    <row r="22" spans="1:41" x14ac:dyDescent="0.2">
      <c r="A22" s="5" t="s">
        <v>25</v>
      </c>
      <c r="B22" s="101">
        <f t="shared" ref="B22:N22" si="1">B8+B9+B10+B11</f>
        <v>117</v>
      </c>
      <c r="C22" s="101">
        <f t="shared" si="1"/>
        <v>3971</v>
      </c>
      <c r="D22" s="101">
        <f t="shared" si="1"/>
        <v>465</v>
      </c>
      <c r="E22" s="101">
        <f t="shared" si="1"/>
        <v>36</v>
      </c>
      <c r="F22" s="101">
        <f t="shared" si="1"/>
        <v>29</v>
      </c>
      <c r="G22" s="101">
        <f t="shared" si="1"/>
        <v>0</v>
      </c>
      <c r="H22" s="101">
        <f t="shared" si="1"/>
        <v>428</v>
      </c>
      <c r="I22" s="101">
        <f t="shared" si="1"/>
        <v>6</v>
      </c>
      <c r="J22" s="101">
        <f t="shared" si="1"/>
        <v>373</v>
      </c>
      <c r="K22" s="101">
        <f t="shared" si="1"/>
        <v>69</v>
      </c>
      <c r="L22" s="101">
        <f t="shared" si="1"/>
        <v>1103</v>
      </c>
      <c r="M22" s="101">
        <f t="shared" si="1"/>
        <v>45</v>
      </c>
      <c r="N22" s="101">
        <f t="shared" si="1"/>
        <v>34</v>
      </c>
      <c r="O22" s="102">
        <f>SUM(B22:G22)</f>
        <v>4618</v>
      </c>
      <c r="P22" s="102">
        <f>SUM(H22:N22)</f>
        <v>2058</v>
      </c>
      <c r="Q22" s="103">
        <f>SUM(B8:N11)</f>
        <v>6676</v>
      </c>
      <c r="R22" s="26">
        <f>Q22-P22-O22</f>
        <v>0</v>
      </c>
    </row>
    <row r="23" spans="1:41" ht="13.5" thickBot="1" x14ac:dyDescent="0.25">
      <c r="A23" s="6" t="s">
        <v>26</v>
      </c>
      <c r="B23" s="104">
        <f t="shared" ref="B23:N23" si="2">SUM(B14:B16)</f>
        <v>66</v>
      </c>
      <c r="C23" s="104">
        <f t="shared" si="2"/>
        <v>394</v>
      </c>
      <c r="D23" s="104">
        <f t="shared" si="2"/>
        <v>18</v>
      </c>
      <c r="E23" s="104">
        <f t="shared" si="2"/>
        <v>47</v>
      </c>
      <c r="F23" s="104">
        <f t="shared" si="2"/>
        <v>2007</v>
      </c>
      <c r="G23" s="104">
        <f t="shared" si="2"/>
        <v>15</v>
      </c>
      <c r="H23" s="104">
        <f t="shared" si="2"/>
        <v>221</v>
      </c>
      <c r="I23" s="104">
        <f t="shared" si="2"/>
        <v>12</v>
      </c>
      <c r="J23" s="104">
        <f t="shared" si="2"/>
        <v>84</v>
      </c>
      <c r="K23" s="104">
        <f t="shared" si="2"/>
        <v>0</v>
      </c>
      <c r="L23" s="104">
        <f t="shared" si="2"/>
        <v>221</v>
      </c>
      <c r="M23" s="104">
        <f t="shared" si="2"/>
        <v>12</v>
      </c>
      <c r="N23" s="104">
        <f t="shared" si="2"/>
        <v>15</v>
      </c>
      <c r="O23" s="105">
        <f>SUM(B23:G23)</f>
        <v>2547</v>
      </c>
      <c r="P23" s="105">
        <f>SUM(H23:N23)</f>
        <v>565</v>
      </c>
      <c r="Q23" s="106">
        <f>SUM(B13:N16)</f>
        <v>3112</v>
      </c>
      <c r="R23" s="26">
        <f>Q23-P23-O23</f>
        <v>0</v>
      </c>
    </row>
    <row r="28" spans="1:41" x14ac:dyDescent="0.2">
      <c r="D28" s="2" t="s">
        <v>46</v>
      </c>
    </row>
    <row r="45" spans="33:41" x14ac:dyDescent="0.2">
      <c r="AG45" s="1" t="s">
        <v>49</v>
      </c>
      <c r="AO45" s="1" t="s">
        <v>51</v>
      </c>
    </row>
  </sheetData>
  <mergeCells count="3">
    <mergeCell ref="B2:G2"/>
    <mergeCell ref="H2:N2"/>
    <mergeCell ref="O2:Q2"/>
  </mergeCells>
  <pageMargins left="0.7" right="0.7" top="0.75" bottom="0.75" header="0.3" footer="0.3"/>
  <pageSetup paperSize="9" orientation="portrait" horizontalDpi="300" verticalDpi="300" r:id="rId1"/>
  <ignoredErrors>
    <ignoredError sqref="O5 B23 C23:O23 O6:O18 P9:P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Delrapport.2022-09-22</vt:lpstr>
      <vt:lpstr>Delrapport.2022-10-19</vt:lpstr>
    </vt:vector>
  </TitlesOfParts>
  <Company>Dufvan Fåglar &amp; Foto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Persson</dc:creator>
  <cp:lastModifiedBy>Mattias Persson</cp:lastModifiedBy>
  <cp:lastPrinted>2022-09-25T14:03:44Z</cp:lastPrinted>
  <dcterms:created xsi:type="dcterms:W3CDTF">2007-10-14T16:40:16Z</dcterms:created>
  <dcterms:modified xsi:type="dcterms:W3CDTF">2022-10-26T03:09:09Z</dcterms:modified>
</cp:coreProperties>
</file>